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69082D1F-AFB0-884D-B11C-9DC7CBFD0189}" xr6:coauthVersionLast="47" xr6:coauthVersionMax="47" xr10:uidLastSave="{00000000-0000-0000-0000-000000000000}"/>
  <bookViews>
    <workbookView xWindow="0" yWindow="760" windowWidth="30240" windowHeight="17260" activeTab="2" xr2:uid="{E897D5B0-F5F0-4E12-A400-688415CD4E00}"/>
  </bookViews>
  <sheets>
    <sheet name="Karakterer" sheetId="2" state="hidden" r:id="rId1"/>
    <sheet name="VURDERINGSSKEMA" sheetId="7" r:id="rId2"/>
    <sheet name="KARAKTERFORDELING" sheetId="9" r:id="rId3"/>
    <sheet name="KLASSEPROFIL" sheetId="8" r:id="rId4"/>
    <sheet name="KARAKTERLISTE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E7" i="9"/>
  <c r="C4" i="9"/>
  <c r="D5" i="9"/>
  <c r="F6" i="9"/>
  <c r="G7" i="9"/>
  <c r="A2" i="10" l="1"/>
  <c r="A2" i="9"/>
  <c r="A2" i="8"/>
  <c r="E9" i="8"/>
  <c r="F9" i="8"/>
  <c r="G9" i="8"/>
  <c r="H9" i="8"/>
  <c r="I9" i="8"/>
  <c r="D9" i="8"/>
  <c r="C9" i="8"/>
  <c r="E7" i="8"/>
  <c r="F7" i="8"/>
  <c r="G7" i="8"/>
  <c r="H7" i="8"/>
  <c r="I7" i="8"/>
  <c r="D7" i="8"/>
  <c r="C7" i="8"/>
  <c r="E5" i="8"/>
  <c r="F5" i="8"/>
  <c r="G5" i="8"/>
  <c r="H5" i="8"/>
  <c r="I5" i="8"/>
  <c r="D5" i="8"/>
  <c r="C5" i="8"/>
  <c r="I8" i="8" l="1"/>
  <c r="H8" i="8"/>
  <c r="G8" i="8"/>
  <c r="F8" i="8"/>
  <c r="E8" i="8"/>
  <c r="D8" i="8"/>
  <c r="C8" i="8"/>
  <c r="I4" i="8" l="1"/>
  <c r="H4" i="8"/>
  <c r="G4" i="8"/>
  <c r="F4" i="8"/>
  <c r="E4" i="8"/>
  <c r="D4" i="8"/>
  <c r="C4" i="8"/>
  <c r="A33" i="10" l="1"/>
  <c r="B33" i="10" s="1"/>
  <c r="A32" i="10"/>
  <c r="B32" i="10" s="1"/>
  <c r="A31" i="10"/>
  <c r="B31" i="10" s="1"/>
  <c r="A30" i="10"/>
  <c r="B30" i="10" s="1"/>
  <c r="A29" i="10"/>
  <c r="B29" i="10" s="1"/>
  <c r="A28" i="10"/>
  <c r="B28" i="10" s="1"/>
  <c r="A15" i="10"/>
  <c r="B15" i="10" s="1"/>
  <c r="A27" i="10"/>
  <c r="B27" i="10" s="1"/>
  <c r="A26" i="10"/>
  <c r="B26" i="10" s="1"/>
  <c r="A25" i="10"/>
  <c r="B25" i="10" s="1"/>
  <c r="A24" i="10"/>
  <c r="B24" i="10" s="1"/>
  <c r="A23" i="10"/>
  <c r="B23" i="10" s="1"/>
  <c r="A22" i="10"/>
  <c r="B22" i="10" s="1"/>
  <c r="A21" i="10"/>
  <c r="B21" i="10" s="1"/>
  <c r="A20" i="10"/>
  <c r="B20" i="10" s="1"/>
  <c r="A19" i="10"/>
  <c r="B19" i="10" s="1"/>
  <c r="A18" i="10"/>
  <c r="B18" i="10" s="1"/>
  <c r="A17" i="10"/>
  <c r="B17" i="10" s="1"/>
  <c r="A16" i="10"/>
  <c r="B16" i="10" s="1"/>
  <c r="A14" i="10"/>
  <c r="B14" i="10" s="1"/>
  <c r="A13" i="10"/>
  <c r="B13" i="10" s="1"/>
  <c r="A12" i="10"/>
  <c r="B12" i="10" s="1"/>
  <c r="A11" i="10"/>
  <c r="B11" i="10" s="1"/>
  <c r="A10" i="10"/>
  <c r="B10" i="10" s="1"/>
  <c r="A9" i="10"/>
  <c r="B9" i="10" s="1"/>
  <c r="A8" i="10"/>
  <c r="B8" i="10" s="1"/>
  <c r="A7" i="10"/>
  <c r="B7" i="10" s="1"/>
  <c r="A6" i="10"/>
  <c r="B6" i="10" s="1"/>
  <c r="A5" i="10"/>
  <c r="B5" i="10" s="1"/>
  <c r="A4" i="10"/>
  <c r="B4" i="10" s="1"/>
  <c r="H5" i="9"/>
  <c r="G5" i="9"/>
  <c r="F5" i="9"/>
  <c r="E5" i="9"/>
  <c r="B5" i="9"/>
  <c r="H6" i="9"/>
  <c r="G6" i="9"/>
  <c r="E6" i="9"/>
  <c r="D6" i="9"/>
  <c r="C6" i="9"/>
  <c r="B6" i="9"/>
  <c r="H7" i="9"/>
  <c r="F7" i="9"/>
  <c r="D7" i="9"/>
  <c r="C7" i="9"/>
  <c r="B7" i="9"/>
  <c r="H4" i="9"/>
  <c r="G4" i="9"/>
  <c r="F4" i="9"/>
  <c r="E4" i="9"/>
  <c r="D4" i="9"/>
  <c r="B4" i="9"/>
  <c r="I5" i="9" l="1"/>
  <c r="G8" i="9"/>
  <c r="I6" i="9"/>
  <c r="E8" i="9"/>
  <c r="I7" i="9"/>
  <c r="B8" i="9"/>
  <c r="F8" i="9"/>
  <c r="D8" i="9"/>
  <c r="H8" i="9"/>
  <c r="I4" i="9"/>
  <c r="C8" i="9"/>
  <c r="J4" i="8"/>
  <c r="I8" i="9" l="1"/>
  <c r="D6" i="8"/>
  <c r="E6" i="8"/>
  <c r="F6" i="8"/>
  <c r="G6" i="8"/>
  <c r="H6" i="8"/>
  <c r="I6" i="8"/>
  <c r="C6" i="8"/>
  <c r="J7" i="8" l="1"/>
  <c r="J9" i="8"/>
  <c r="J5" i="8"/>
  <c r="J6" i="8"/>
  <c r="J8" i="8"/>
</calcChain>
</file>

<file path=xl/sharedStrings.xml><?xml version="1.0" encoding="utf-8"?>
<sst xmlns="http://schemas.openxmlformats.org/spreadsheetml/2006/main" count="148" uniqueCount="53">
  <si>
    <t>Opgavens krav</t>
  </si>
  <si>
    <t>I nogen grad</t>
  </si>
  <si>
    <t>I mindre grad</t>
  </si>
  <si>
    <t>Slet ikke</t>
  </si>
  <si>
    <t>Samlet karakter</t>
  </si>
  <si>
    <t>Karakterer</t>
  </si>
  <si>
    <t>02</t>
  </si>
  <si>
    <t>00</t>
  </si>
  <si>
    <t>-3</t>
  </si>
  <si>
    <t>4</t>
  </si>
  <si>
    <t>7</t>
  </si>
  <si>
    <t>10</t>
  </si>
  <si>
    <t>12</t>
  </si>
  <si>
    <t>Kolonne1</t>
  </si>
  <si>
    <t>Kolonne2</t>
  </si>
  <si>
    <t>Kolonne3</t>
  </si>
  <si>
    <t>Kolonne4</t>
  </si>
  <si>
    <t>Kolonne5</t>
  </si>
  <si>
    <t>Kolonne6</t>
  </si>
  <si>
    <t>I høj grad</t>
  </si>
  <si>
    <t>Opgave nr.</t>
  </si>
  <si>
    <t>Evt. kommentarer</t>
  </si>
  <si>
    <t>Vurderingskriterier</t>
  </si>
  <si>
    <t>I alt</t>
  </si>
  <si>
    <t>Uni-Login</t>
  </si>
  <si>
    <t>Antal</t>
  </si>
  <si>
    <t>Funktion</t>
  </si>
  <si>
    <t>Indhold</t>
  </si>
  <si>
    <t>Form</t>
  </si>
  <si>
    <t>Skrivesituation</t>
  </si>
  <si>
    <t>Opgavekrav</t>
  </si>
  <si>
    <t>Mening</t>
  </si>
  <si>
    <t>Ressourcer</t>
  </si>
  <si>
    <t>Tekstsammenhæng</t>
  </si>
  <si>
    <t>Skriftsprog og modaliteter</t>
  </si>
  <si>
    <t>Vurderingsområde</t>
  </si>
  <si>
    <r>
      <rPr>
        <b/>
        <sz val="16"/>
        <color theme="1"/>
        <rFont val="Calibri"/>
        <family val="2"/>
        <scheme val="minor"/>
      </rPr>
      <t>Skrivesituation</t>
    </r>
    <r>
      <rPr>
        <sz val="12"/>
        <color theme="1"/>
        <rFont val="Calibri"/>
        <family val="2"/>
        <scheme val="minor"/>
      </rPr>
      <t xml:space="preserve">
…</t>
    </r>
    <r>
      <rPr>
        <b/>
        <sz val="12"/>
        <color theme="1"/>
        <rFont val="Calibri"/>
        <family val="2"/>
        <scheme val="minor"/>
      </rPr>
      <t xml:space="preserve">fungerer </t>
    </r>
    <r>
      <rPr>
        <sz val="12"/>
        <color theme="1"/>
        <rFont val="Calibri"/>
        <family val="2"/>
        <scheme val="minor"/>
      </rPr>
      <t>elevens besvarelse til den situation, eleven skal sætte sig ind i?</t>
    </r>
  </si>
  <si>
    <r>
      <rPr>
        <b/>
        <sz val="16"/>
        <color theme="1"/>
        <rFont val="Calibri"/>
        <family val="2"/>
        <scheme val="minor"/>
      </rPr>
      <t>Opgavekrav</t>
    </r>
    <r>
      <rPr>
        <sz val="12"/>
        <color theme="1"/>
        <rFont val="Calibri"/>
        <family val="2"/>
        <scheme val="minor"/>
      </rPr>
      <t xml:space="preserve">
…</t>
    </r>
    <r>
      <rPr>
        <b/>
        <sz val="12"/>
        <color theme="1"/>
        <rFont val="Calibri"/>
        <family val="2"/>
        <scheme val="minor"/>
      </rPr>
      <t>besvarer</t>
    </r>
    <r>
      <rPr>
        <sz val="12"/>
        <color theme="1"/>
        <rFont val="Calibri"/>
        <family val="2"/>
        <scheme val="minor"/>
      </rPr>
      <t xml:space="preserve"> eleven den stillede opgave med dens krav til afsender, modtager og fremstillingsformer?</t>
    </r>
  </si>
  <si>
    <r>
      <rPr>
        <b/>
        <sz val="16"/>
        <color theme="1"/>
        <rFont val="Calibri"/>
        <family val="2"/>
        <scheme val="minor"/>
      </rPr>
      <t>Mening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udtrykker</t>
    </r>
    <r>
      <rPr>
        <sz val="12"/>
        <color theme="1"/>
        <rFont val="Calibri"/>
        <family val="2"/>
        <scheme val="minor"/>
      </rPr>
      <t xml:space="preserve"> elevens besvarelse et meningsfuldt indhold?</t>
    </r>
  </si>
  <si>
    <r>
      <rPr>
        <b/>
        <sz val="16"/>
        <color theme="1"/>
        <rFont val="Calibri"/>
        <family val="2"/>
        <scheme val="minor"/>
      </rPr>
      <t>Ressourcer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bruger</t>
    </r>
    <r>
      <rPr>
        <sz val="12"/>
        <color theme="1"/>
        <rFont val="Calibri"/>
        <family val="2"/>
        <scheme val="minor"/>
      </rPr>
      <t xml:space="preserve"> eleven relevante ressourcer som fx opgaveforlægget, faglig viden og internettet?</t>
    </r>
  </si>
  <si>
    <r>
      <rPr>
        <b/>
        <sz val="16"/>
        <color theme="1"/>
        <rFont val="Calibri"/>
        <family val="2"/>
        <scheme val="minor"/>
      </rPr>
      <t>Tekstsammenhæng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hænger</t>
    </r>
    <r>
      <rPr>
        <sz val="12"/>
        <color theme="1"/>
        <rFont val="Calibri"/>
        <family val="2"/>
        <scheme val="minor"/>
      </rPr>
      <t xml:space="preserve"> elevens besvarelse </t>
    </r>
    <r>
      <rPr>
        <b/>
        <sz val="12"/>
        <color theme="1"/>
        <rFont val="Calibri"/>
        <family val="2"/>
        <scheme val="minor"/>
      </rPr>
      <t>sammen</t>
    </r>
    <r>
      <rPr>
        <sz val="12"/>
        <color theme="1"/>
        <rFont val="Calibri"/>
        <family val="2"/>
        <scheme val="minor"/>
      </rPr>
      <t xml:space="preserve"> sprogligt og multimodalt (makroniveau)?</t>
    </r>
  </si>
  <si>
    <r>
      <t xml:space="preserve">Vurderingsspørgsmål
</t>
    </r>
    <r>
      <rPr>
        <sz val="12"/>
        <rFont val="Calibri"/>
        <family val="2"/>
        <scheme val="minor"/>
      </rPr>
      <t>(I hvilken grad..)</t>
    </r>
    <r>
      <rPr>
        <sz val="16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>▼</t>
    </r>
  </si>
  <si>
    <t>INDTAST SKOLE OG KLASSE HER</t>
  </si>
  <si>
    <t>VURDERINGSSKEMA</t>
  </si>
  <si>
    <t>KARAKTERFORDELING</t>
  </si>
  <si>
    <t>KARAKTERLISTE</t>
  </si>
  <si>
    <t>KLASSEPROFIL</t>
  </si>
  <si>
    <r>
      <rPr>
        <b/>
        <sz val="16"/>
        <color theme="1"/>
        <rFont val="Calibri"/>
        <family val="2"/>
        <scheme val="minor"/>
      </rPr>
      <t>Skriftsprog og modaliteter</t>
    </r>
    <r>
      <rPr>
        <sz val="12"/>
        <color theme="1"/>
        <rFont val="Calibri"/>
        <family val="2"/>
        <scheme val="minor"/>
      </rPr>
      <t xml:space="preserve">
...bruges skriftsprog og andre modaliteter</t>
    </r>
    <r>
      <rPr>
        <b/>
        <sz val="12"/>
        <color theme="1"/>
        <rFont val="Calibri"/>
        <family val="2"/>
        <scheme val="minor"/>
      </rPr>
      <t xml:space="preserve"> funktionelt</t>
    </r>
    <r>
      <rPr>
        <sz val="12"/>
        <color theme="1"/>
        <rFont val="Calibri"/>
        <family val="2"/>
        <scheme val="minor"/>
      </rPr>
      <t xml:space="preserve"> og </t>
    </r>
    <r>
      <rPr>
        <b/>
        <sz val="12"/>
        <color theme="1"/>
        <rFont val="Calibri"/>
        <family val="2"/>
        <scheme val="minor"/>
      </rPr>
      <t xml:space="preserve">sikkert </t>
    </r>
    <r>
      <rPr>
        <sz val="12"/>
        <color theme="1"/>
        <rFont val="Calibri"/>
        <family val="2"/>
        <scheme val="minor"/>
      </rPr>
      <t>i elevens besvarelse (mikroniveau)?</t>
    </r>
  </si>
  <si>
    <t>Antal elever i alt</t>
  </si>
  <si>
    <t>Elevens navn</t>
  </si>
  <si>
    <t xml:space="preserve"> Del B Modtagerrettet Kommunikation </t>
  </si>
  <si>
    <t>FP10 Dansk, skriftlig prøve Maj 2024</t>
  </si>
  <si>
    <t>Del b Modtagerrettet Kommunikation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</si>
</sst>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KBH Tekst"/>
    </font>
    <font>
      <sz val="12"/>
      <color theme="1"/>
      <name val="Calibri"/>
      <family val="2"/>
      <scheme val="minor"/>
    </font>
    <font>
      <b/>
      <sz val="20"/>
      <color theme="0"/>
      <name val="KBH Tekst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KBH Tekst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rgb="FF000C2E"/>
      <name val="Calibri"/>
      <family val="2"/>
      <scheme val="minor"/>
    </font>
    <font>
      <b/>
      <sz val="12"/>
      <color rgb="FF000C2E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0C2E"/>
        <bgColor indexed="64"/>
      </patternFill>
    </fill>
    <fill>
      <patternFill patternType="solid">
        <fgColor rgb="FFCCE9F8"/>
        <bgColor indexed="64"/>
      </patternFill>
    </fill>
    <fill>
      <patternFill patternType="solid">
        <fgColor rgb="FF136DB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D8F5"/>
        <bgColor indexed="64"/>
      </patternFill>
    </fill>
    <fill>
      <patternFill patternType="solid">
        <fgColor rgb="FFB8DBB2"/>
        <bgColor indexed="64"/>
      </patternFill>
    </fill>
    <fill>
      <patternFill patternType="solid">
        <fgColor rgb="FFC9C2E0"/>
        <bgColor indexed="64"/>
      </patternFill>
    </fill>
    <fill>
      <patternFill patternType="solid">
        <fgColor rgb="FFCEEBFA"/>
        <bgColor indexed="64"/>
      </patternFill>
    </fill>
    <fill>
      <patternFill patternType="solid">
        <fgColor rgb="FFD3E9CF"/>
        <bgColor indexed="64"/>
      </patternFill>
    </fill>
    <fill>
      <patternFill patternType="solid">
        <fgColor rgb="FFE9E6F2"/>
        <bgColor indexed="64"/>
      </patternFill>
    </fill>
    <fill>
      <patternFill patternType="solid">
        <fgColor rgb="FFE94F35"/>
        <bgColor indexed="64"/>
      </patternFill>
    </fill>
    <fill>
      <patternFill patternType="solid">
        <fgColor rgb="FF556E96"/>
        <bgColor indexed="64"/>
      </patternFill>
    </fill>
  </fills>
  <borders count="45">
    <border>
      <left/>
      <right/>
      <top/>
      <bottom/>
      <diagonal/>
    </border>
    <border>
      <left style="medium">
        <color rgb="FF000C2E"/>
      </left>
      <right/>
      <top style="medium">
        <color rgb="FF000C2E"/>
      </top>
      <bottom style="medium">
        <color rgb="FF000C2E"/>
      </bottom>
      <diagonal/>
    </border>
    <border>
      <left/>
      <right/>
      <top style="medium">
        <color rgb="FF000C2E"/>
      </top>
      <bottom style="medium">
        <color rgb="FF000C2E"/>
      </bottom>
      <diagonal/>
    </border>
    <border>
      <left style="thin">
        <color rgb="FF000C2E"/>
      </left>
      <right style="thin">
        <color rgb="FF000C2E"/>
      </right>
      <top style="thin">
        <color rgb="FF000C2E"/>
      </top>
      <bottom style="thin">
        <color rgb="FF000C2E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C2E"/>
      </right>
      <top style="medium">
        <color rgb="FF000C2E"/>
      </top>
      <bottom style="medium">
        <color rgb="FF000C2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C2E"/>
      </left>
      <right style="medium">
        <color rgb="FF000C2E"/>
      </right>
      <top style="medium">
        <color rgb="FF000C2E"/>
      </top>
      <bottom/>
      <diagonal/>
    </border>
    <border>
      <left style="medium">
        <color rgb="FF000C2E"/>
      </left>
      <right style="medium">
        <color rgb="FF000C2E"/>
      </right>
      <top/>
      <bottom style="medium">
        <color rgb="FF000C2E"/>
      </bottom>
      <diagonal/>
    </border>
    <border>
      <left/>
      <right/>
      <top/>
      <bottom style="medium">
        <color rgb="FF000C2E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C2E"/>
      </left>
      <right/>
      <top/>
      <bottom style="medium">
        <color rgb="FF000C2E"/>
      </bottom>
      <diagonal/>
    </border>
    <border>
      <left/>
      <right style="medium">
        <color rgb="FF000C2E"/>
      </right>
      <top/>
      <bottom style="medium">
        <color rgb="FF000C2E"/>
      </bottom>
      <diagonal/>
    </border>
    <border>
      <left style="medium">
        <color rgb="FF000C2E"/>
      </left>
      <right style="medium">
        <color rgb="FF000C2E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C2E"/>
      </bottom>
      <diagonal/>
    </border>
    <border>
      <left style="medium">
        <color indexed="64"/>
      </left>
      <right style="medium">
        <color indexed="64"/>
      </right>
      <top style="thin">
        <color rgb="FF000C2E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C2E"/>
      </bottom>
      <diagonal/>
    </border>
    <border>
      <left style="medium">
        <color indexed="64"/>
      </left>
      <right style="medium">
        <color indexed="64"/>
      </right>
      <top style="medium">
        <color rgb="FF000C2E"/>
      </top>
      <bottom/>
      <diagonal/>
    </border>
    <border>
      <left style="thin">
        <color rgb="FF000C2E"/>
      </left>
      <right style="thin">
        <color rgb="FF000C2E"/>
      </right>
      <top/>
      <bottom style="thin">
        <color rgb="FF000C2E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C2E"/>
      </bottom>
      <diagonal/>
    </border>
    <border>
      <left style="medium">
        <color indexed="64"/>
      </left>
      <right/>
      <top style="thin">
        <color rgb="FF000C2E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C2E"/>
      </bottom>
      <diagonal/>
    </border>
    <border>
      <left style="medium">
        <color indexed="64"/>
      </left>
      <right/>
      <top style="medium">
        <color rgb="FF000C2E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rgb="FF000C2E"/>
      </top>
      <bottom/>
      <diagonal/>
    </border>
    <border>
      <left style="medium">
        <color indexed="64"/>
      </left>
      <right/>
      <top/>
      <bottom style="medium">
        <color rgb="FF000C2E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C2E"/>
      </top>
      <bottom/>
      <diagonal/>
    </border>
    <border>
      <left/>
      <right style="medium">
        <color rgb="FF000C2E"/>
      </right>
      <top style="medium">
        <color rgb="FF000C2E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0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3" borderId="3" xfId="0" applyFill="1" applyBorder="1"/>
    <xf numFmtId="0" fontId="3" fillId="0" borderId="0" xfId="0" applyFont="1"/>
    <xf numFmtId="0" fontId="4" fillId="7" borderId="0" xfId="0" applyFont="1" applyFill="1" applyAlignment="1">
      <alignment horizontal="left" vertical="center"/>
    </xf>
    <xf numFmtId="0" fontId="2" fillId="7" borderId="0" xfId="0" applyFont="1" applyFill="1" applyAlignment="1">
      <alignment vertical="center"/>
    </xf>
    <xf numFmtId="0" fontId="11" fillId="8" borderId="20" xfId="0" applyFont="1" applyFill="1" applyBorder="1" applyAlignment="1" applyProtection="1">
      <alignment horizontal="left" vertical="center" wrapText="1"/>
      <protection locked="0"/>
    </xf>
    <xf numFmtId="0" fontId="12" fillId="8" borderId="21" xfId="0" applyFont="1" applyFill="1" applyBorder="1" applyAlignment="1" applyProtection="1">
      <alignment vertical="center"/>
      <protection locked="0"/>
    </xf>
    <xf numFmtId="0" fontId="12" fillId="8" borderId="22" xfId="0" applyFont="1" applyFill="1" applyBorder="1" applyAlignment="1" applyProtection="1">
      <alignment vertical="center"/>
      <protection locked="0"/>
    </xf>
    <xf numFmtId="0" fontId="5" fillId="7" borderId="0" xfId="0" applyFont="1" applyFill="1"/>
    <xf numFmtId="0" fontId="21" fillId="7" borderId="0" xfId="0" applyFont="1" applyFill="1" applyAlignment="1">
      <alignment vertical="center"/>
    </xf>
    <xf numFmtId="0" fontId="0" fillId="7" borderId="0" xfId="0" applyFill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14" fillId="8" borderId="11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left" vertical="center" indent="1"/>
    </xf>
    <xf numFmtId="0" fontId="17" fillId="8" borderId="11" xfId="0" applyFont="1" applyFill="1" applyBorder="1" applyAlignment="1">
      <alignment horizontal="left" vertical="center" indent="1"/>
    </xf>
    <xf numFmtId="0" fontId="17" fillId="8" borderId="11" xfId="0" applyFont="1" applyFill="1" applyBorder="1" applyAlignment="1">
      <alignment horizontal="center" vertical="center"/>
    </xf>
    <xf numFmtId="0" fontId="0" fillId="2" borderId="27" xfId="0" applyFill="1" applyBorder="1"/>
    <xf numFmtId="0" fontId="17" fillId="8" borderId="28" xfId="0" applyFont="1" applyFill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left" vertical="center" indent="1"/>
    </xf>
    <xf numFmtId="0" fontId="20" fillId="12" borderId="23" xfId="0" applyFont="1" applyFill="1" applyBorder="1" applyAlignment="1">
      <alignment horizontal="center" vertical="center"/>
    </xf>
    <xf numFmtId="1" fontId="20" fillId="12" borderId="23" xfId="0" applyNumberFormat="1" applyFont="1" applyFill="1" applyBorder="1" applyAlignment="1">
      <alignment horizontal="center" vertical="center"/>
    </xf>
    <xf numFmtId="1" fontId="20" fillId="12" borderId="24" xfId="0" applyNumberFormat="1" applyFont="1" applyFill="1" applyBorder="1" applyAlignment="1">
      <alignment horizontal="center" vertical="center"/>
    </xf>
    <xf numFmtId="0" fontId="20" fillId="13" borderId="32" xfId="0" applyFont="1" applyFill="1" applyBorder="1" applyAlignment="1">
      <alignment horizontal="center" vertical="center"/>
    </xf>
    <xf numFmtId="0" fontId="20" fillId="13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1" fontId="20" fillId="12" borderId="30" xfId="0" applyNumberFormat="1" applyFont="1" applyFill="1" applyBorder="1" applyAlignment="1">
      <alignment horizontal="center" vertical="center"/>
    </xf>
    <xf numFmtId="1" fontId="20" fillId="12" borderId="31" xfId="0" applyNumberFormat="1" applyFont="1" applyFill="1" applyBorder="1" applyAlignment="1">
      <alignment horizontal="center" vertical="center"/>
    </xf>
    <xf numFmtId="0" fontId="20" fillId="13" borderId="33" xfId="0" applyFont="1" applyFill="1" applyBorder="1" applyAlignment="1">
      <alignment horizontal="center" vertical="center"/>
    </xf>
    <xf numFmtId="0" fontId="20" fillId="13" borderId="16" xfId="0" applyFont="1" applyFill="1" applyBorder="1" applyAlignment="1">
      <alignment horizontal="center" vertical="center"/>
    </xf>
    <xf numFmtId="0" fontId="20" fillId="14" borderId="30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center" vertical="center"/>
    </xf>
    <xf numFmtId="0" fontId="17" fillId="8" borderId="32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left" vertical="center" indent="1"/>
    </xf>
    <xf numFmtId="0" fontId="14" fillId="8" borderId="11" xfId="0" applyFont="1" applyFill="1" applyBorder="1" applyAlignment="1">
      <alignment horizontal="left" vertical="center" indent="1"/>
    </xf>
    <xf numFmtId="0" fontId="20" fillId="13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left" vertical="center" indent="1"/>
    </xf>
    <xf numFmtId="0" fontId="20" fillId="13" borderId="7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left" vertical="center" indent="1"/>
    </xf>
    <xf numFmtId="0" fontId="10" fillId="10" borderId="32" xfId="0" applyFont="1" applyFill="1" applyBorder="1" applyAlignment="1">
      <alignment horizontal="left" vertical="center" indent="1"/>
    </xf>
    <xf numFmtId="0" fontId="10" fillId="10" borderId="34" xfId="0" applyFont="1" applyFill="1" applyBorder="1" applyAlignment="1">
      <alignment horizontal="left" vertical="center" indent="1"/>
    </xf>
    <xf numFmtId="0" fontId="9" fillId="0" borderId="40" xfId="0" applyFont="1" applyBorder="1"/>
    <xf numFmtId="0" fontId="9" fillId="0" borderId="40" xfId="0" applyFont="1" applyBorder="1" applyAlignment="1">
      <alignment horizontal="center"/>
    </xf>
    <xf numFmtId="0" fontId="13" fillId="13" borderId="11" xfId="0" applyFont="1" applyFill="1" applyBorder="1" applyAlignment="1">
      <alignment horizontal="left" vertical="center" wrapText="1" indent="1"/>
    </xf>
    <xf numFmtId="0" fontId="0" fillId="15" borderId="0" xfId="0" applyFill="1"/>
    <xf numFmtId="0" fontId="0" fillId="16" borderId="29" xfId="0" applyFill="1" applyBorder="1"/>
    <xf numFmtId="0" fontId="0" fillId="16" borderId="11" xfId="0" applyFill="1" applyBorder="1"/>
    <xf numFmtId="0" fontId="0" fillId="2" borderId="0" xfId="0" applyFill="1" applyProtection="1">
      <protection locked="0"/>
    </xf>
    <xf numFmtId="0" fontId="0" fillId="4" borderId="0" xfId="0" applyFill="1"/>
    <xf numFmtId="0" fontId="23" fillId="8" borderId="11" xfId="0" applyFont="1" applyFill="1" applyBorder="1" applyAlignment="1">
      <alignment horizontal="left" vertical="center" indent="1"/>
    </xf>
    <xf numFmtId="49" fontId="12" fillId="10" borderId="22" xfId="0" applyNumberFormat="1" applyFont="1" applyFill="1" applyBorder="1" applyAlignment="1">
      <alignment vertical="center" wrapText="1"/>
    </xf>
    <xf numFmtId="0" fontId="18" fillId="7" borderId="4" xfId="0" applyFont="1" applyFill="1" applyBorder="1" applyAlignment="1">
      <alignment horizontal="center" vertical="center"/>
    </xf>
    <xf numFmtId="49" fontId="24" fillId="16" borderId="11" xfId="0" applyNumberFormat="1" applyFont="1" applyFill="1" applyBorder="1" applyAlignment="1">
      <alignment horizontal="center" vertical="center" wrapText="1"/>
    </xf>
    <xf numFmtId="49" fontId="9" fillId="8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1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" xfId="0" applyNumberFormat="1" applyFont="1" applyFill="1" applyBorder="1" applyAlignment="1" applyProtection="1">
      <alignment horizontal="center" vertical="center"/>
      <protection locked="0"/>
    </xf>
    <xf numFmtId="49" fontId="25" fillId="6" borderId="2" xfId="0" applyNumberFormat="1" applyFont="1" applyFill="1" applyBorder="1" applyAlignment="1" applyProtection="1">
      <alignment horizontal="center" vertical="center"/>
      <protection locked="0"/>
    </xf>
    <xf numFmtId="49" fontId="25" fillId="5" borderId="1" xfId="0" applyNumberFormat="1" applyFont="1" applyFill="1" applyBorder="1" applyAlignment="1" applyProtection="1">
      <alignment horizontal="center" vertical="center"/>
      <protection locked="0"/>
    </xf>
    <xf numFmtId="49" fontId="25" fillId="5" borderId="2" xfId="0" applyNumberFormat="1" applyFont="1" applyFill="1" applyBorder="1" applyAlignment="1" applyProtection="1">
      <alignment horizontal="center" vertical="center"/>
      <protection locked="0"/>
    </xf>
    <xf numFmtId="49" fontId="25" fillId="5" borderId="17" xfId="0" applyNumberFormat="1" applyFont="1" applyFill="1" applyBorder="1" applyAlignment="1" applyProtection="1">
      <alignment horizontal="center" vertical="center"/>
      <protection locked="0"/>
    </xf>
    <xf numFmtId="49" fontId="25" fillId="5" borderId="10" xfId="0" applyNumberFormat="1" applyFont="1" applyFill="1" applyBorder="1" applyAlignment="1" applyProtection="1">
      <alignment horizontal="center" vertical="center"/>
      <protection locked="0"/>
    </xf>
    <xf numFmtId="49" fontId="25" fillId="6" borderId="17" xfId="0" applyNumberFormat="1" applyFont="1" applyFill="1" applyBorder="1" applyAlignment="1" applyProtection="1">
      <alignment horizontal="center" vertical="center"/>
      <protection locked="0"/>
    </xf>
    <xf numFmtId="49" fontId="25" fillId="6" borderId="10" xfId="0" applyNumberFormat="1" applyFont="1" applyFill="1" applyBorder="1" applyAlignment="1" applyProtection="1">
      <alignment horizontal="center" vertical="center"/>
      <protection locked="0"/>
    </xf>
    <xf numFmtId="0" fontId="26" fillId="5" borderId="2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0" fontId="14" fillId="8" borderId="28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 applyProtection="1">
      <alignment horizontal="center" vertical="center" wrapText="1"/>
      <protection locked="0"/>
    </xf>
    <xf numFmtId="0" fontId="17" fillId="8" borderId="13" xfId="0" applyFont="1" applyFill="1" applyBorder="1" applyAlignment="1" applyProtection="1">
      <alignment horizontal="center" vertical="center" wrapText="1"/>
      <protection locked="0"/>
    </xf>
    <xf numFmtId="17" fontId="13" fillId="8" borderId="14" xfId="0" applyNumberFormat="1" applyFont="1" applyFill="1" applyBorder="1" applyAlignment="1" applyProtection="1">
      <alignment horizontal="center" vertical="center"/>
      <protection locked="0"/>
    </xf>
    <xf numFmtId="0" fontId="13" fillId="8" borderId="15" xfId="0" applyFont="1" applyFill="1" applyBorder="1" applyAlignment="1" applyProtection="1">
      <alignment horizontal="center" vertical="center"/>
      <protection locked="0"/>
    </xf>
    <xf numFmtId="0" fontId="13" fillId="8" borderId="16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 applyProtection="1">
      <alignment horizontal="center" vertical="center"/>
      <protection locked="0"/>
    </xf>
    <xf numFmtId="0" fontId="23" fillId="8" borderId="20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49" fontId="22" fillId="9" borderId="19" xfId="0" applyNumberFormat="1" applyFont="1" applyFill="1" applyBorder="1" applyAlignment="1">
      <alignment horizontal="center" vertical="center" wrapText="1"/>
    </xf>
    <xf numFmtId="49" fontId="22" fillId="9" borderId="9" xfId="0" applyNumberFormat="1" applyFont="1" applyFill="1" applyBorder="1" applyAlignment="1">
      <alignment horizontal="center" vertical="center" wrapText="1"/>
    </xf>
    <xf numFmtId="49" fontId="22" fillId="10" borderId="8" xfId="0" applyNumberFormat="1" applyFont="1" applyFill="1" applyBorder="1" applyAlignment="1">
      <alignment horizontal="center" vertical="center" wrapText="1"/>
    </xf>
    <xf numFmtId="49" fontId="22" fillId="10" borderId="9" xfId="0" applyNumberFormat="1" applyFont="1" applyFill="1" applyBorder="1" applyAlignment="1">
      <alignment horizontal="center" vertical="center" wrapText="1"/>
    </xf>
    <xf numFmtId="49" fontId="22" fillId="11" borderId="8" xfId="0" applyNumberFormat="1" applyFont="1" applyFill="1" applyBorder="1" applyAlignment="1">
      <alignment horizontal="center" vertical="center" wrapText="1"/>
    </xf>
    <xf numFmtId="49" fontId="22" fillId="11" borderId="19" xfId="0" applyNumberFormat="1" applyFont="1" applyFill="1" applyBorder="1" applyAlignment="1">
      <alignment horizontal="center" vertical="center" wrapText="1"/>
    </xf>
    <xf numFmtId="49" fontId="9" fillId="9" borderId="17" xfId="0" applyNumberFormat="1" applyFont="1" applyFill="1" applyBorder="1" applyAlignment="1">
      <alignment horizontal="center" vertical="center" wrapText="1"/>
    </xf>
    <xf numFmtId="49" fontId="9" fillId="9" borderId="18" xfId="0" applyNumberFormat="1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9" fillId="9" borderId="5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5" xfId="0" applyNumberFormat="1" applyFont="1" applyFill="1" applyBorder="1" applyAlignment="1">
      <alignment horizontal="center" vertical="center" wrapText="1"/>
    </xf>
    <xf numFmtId="49" fontId="3" fillId="11" borderId="2" xfId="0" applyNumberFormat="1" applyFont="1" applyFill="1" applyBorder="1" applyAlignment="1">
      <alignment horizontal="center" vertical="center" wrapText="1"/>
    </xf>
    <xf numFmtId="49" fontId="3" fillId="11" borderId="5" xfId="0" applyNumberFormat="1" applyFont="1" applyFill="1" applyBorder="1" applyAlignment="1">
      <alignment horizontal="center" vertical="center" wrapText="1"/>
    </xf>
    <xf numFmtId="49" fontId="9" fillId="11" borderId="41" xfId="0" applyNumberFormat="1" applyFont="1" applyFill="1" applyBorder="1" applyAlignment="1">
      <alignment horizontal="center" vertical="center" wrapText="1"/>
    </xf>
    <xf numFmtId="49" fontId="9" fillId="11" borderId="42" xfId="0" applyNumberFormat="1" applyFont="1" applyFill="1" applyBorder="1" applyAlignment="1">
      <alignment horizontal="center" vertical="center" wrapText="1"/>
    </xf>
    <xf numFmtId="0" fontId="6" fillId="16" borderId="0" xfId="0" applyFont="1" applyFill="1" applyAlignment="1">
      <alignment horizontal="left" vertical="center"/>
    </xf>
    <xf numFmtId="49" fontId="22" fillId="9" borderId="21" xfId="0" applyNumberFormat="1" applyFont="1" applyFill="1" applyBorder="1" applyAlignment="1">
      <alignment horizontal="center" vertical="center" wrapText="1"/>
    </xf>
    <xf numFmtId="49" fontId="22" fillId="9" borderId="25" xfId="0" applyNumberFormat="1" applyFont="1" applyFill="1" applyBorder="1" applyAlignment="1">
      <alignment horizontal="center" vertical="center" wrapText="1"/>
    </xf>
    <xf numFmtId="49" fontId="22" fillId="10" borderId="36" xfId="0" applyNumberFormat="1" applyFont="1" applyFill="1" applyBorder="1" applyAlignment="1">
      <alignment horizontal="center" vertical="center" wrapText="1"/>
    </xf>
    <xf numFmtId="49" fontId="22" fillId="10" borderId="39" xfId="0" applyNumberFormat="1" applyFont="1" applyFill="1" applyBorder="1" applyAlignment="1">
      <alignment horizontal="center" vertical="center" wrapText="1"/>
    </xf>
    <xf numFmtId="49" fontId="22" fillId="11" borderId="26" xfId="0" applyNumberFormat="1" applyFont="1" applyFill="1" applyBorder="1" applyAlignment="1">
      <alignment horizontal="center" vertical="center" wrapText="1"/>
    </xf>
    <xf numFmtId="49" fontId="22" fillId="11" borderId="22" xfId="0" applyNumberFormat="1" applyFont="1" applyFill="1" applyBorder="1" applyAlignment="1">
      <alignment horizontal="center" vertical="center" wrapText="1"/>
    </xf>
    <xf numFmtId="0" fontId="6" fillId="16" borderId="44" xfId="0" applyFont="1" applyFill="1" applyBorder="1" applyAlignment="1">
      <alignment horizontal="left" vertical="center"/>
    </xf>
    <xf numFmtId="0" fontId="7" fillId="16" borderId="44" xfId="0" applyFont="1" applyFill="1" applyBorder="1" applyAlignment="1">
      <alignment horizontal="center"/>
    </xf>
    <xf numFmtId="49" fontId="12" fillId="10" borderId="16" xfId="0" applyNumberFormat="1" applyFont="1" applyFill="1" applyBorder="1" applyAlignment="1">
      <alignment horizontal="center" vertical="center" wrapText="1"/>
    </xf>
    <xf numFmtId="49" fontId="12" fillId="10" borderId="29" xfId="0" applyNumberFormat="1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B8DBB2"/>
      <color rgb="FF556E96"/>
      <color rgb="FF00BA64"/>
      <color rgb="FFD3E9CF"/>
      <color rgb="FF61D49F"/>
      <color rgb="FFE94F35"/>
      <color rgb="FF00DE7A"/>
      <color rgb="FFF2F0EE"/>
      <color rgb="FFCEEBFA"/>
      <color rgb="FFF8D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349017</xdr:colOff>
      <xdr:row>0</xdr:row>
      <xdr:rowOff>122464</xdr:rowOff>
    </xdr:from>
    <xdr:to>
      <xdr:col>0</xdr:col>
      <xdr:colOff>2880507</xdr:colOff>
      <xdr:row>3</xdr:row>
      <xdr:rowOff>312728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B3585341-9D1B-BCAA-F233-0BEE2CB4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9017" y="122464"/>
          <a:ext cx="2531490" cy="1972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AA4F66-3250-4B5D-99C2-3E7A39BA4894}" name="Tabel3" displayName="Tabel3" ref="F4:K10" totalsRowShown="0">
  <autoFilter ref="F4:K10" xr:uid="{4C24CBA3-B2BA-4A0D-9725-6F27E6CD491C}"/>
  <tableColumns count="6">
    <tableColumn id="1" xr3:uid="{861C525D-730A-4342-9FBD-3B8B17AE023F}" name="Kolonne1"/>
    <tableColumn id="2" xr3:uid="{B1CF4B38-8FA6-4411-ADDA-D7D74DDD53B4}" name="Kolonne2"/>
    <tableColumn id="3" xr3:uid="{C26F6B9B-7800-4D17-B079-9A1F038592F0}" name="Kolonne3"/>
    <tableColumn id="4" xr3:uid="{DD847FAB-13E9-478C-96A4-E6237F688E1C}" name="Kolonne4"/>
    <tableColumn id="5" xr3:uid="{90DA4D85-A44A-428F-8731-44FA901BAF4F}" name="Kolonne5"/>
    <tableColumn id="6" xr3:uid="{463174B2-C243-4CFA-9926-1DF0CB2740B7}" name="Kolonne6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Brugerdefineret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C2C2C2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D3FF-4B35-4ED3-A860-4618C4C4768E}">
  <dimension ref="A1:K11"/>
  <sheetViews>
    <sheetView workbookViewId="0">
      <selection activeCell="D31" sqref="D31"/>
    </sheetView>
  </sheetViews>
  <sheetFormatPr baseColWidth="10" defaultColWidth="8.83203125" defaultRowHeight="15"/>
  <cols>
    <col min="6" max="11" width="10.5" customWidth="1"/>
  </cols>
  <sheetData>
    <row r="1" spans="1:11">
      <c r="A1" t="s">
        <v>5</v>
      </c>
      <c r="B1" t="s">
        <v>0</v>
      </c>
    </row>
    <row r="2" spans="1:11">
      <c r="A2" s="1" t="s">
        <v>8</v>
      </c>
      <c r="B2" t="s">
        <v>19</v>
      </c>
      <c r="D2">
        <v>1</v>
      </c>
    </row>
    <row r="3" spans="1:11">
      <c r="A3" s="1" t="s">
        <v>7</v>
      </c>
      <c r="B3" t="s">
        <v>1</v>
      </c>
      <c r="D3">
        <v>2</v>
      </c>
    </row>
    <row r="4" spans="1:11">
      <c r="A4" s="1" t="s">
        <v>6</v>
      </c>
      <c r="B4" t="s">
        <v>2</v>
      </c>
      <c r="D4">
        <v>3</v>
      </c>
      <c r="F4" t="s">
        <v>13</v>
      </c>
      <c r="G4" t="s">
        <v>14</v>
      </c>
      <c r="H4" t="s">
        <v>15</v>
      </c>
      <c r="I4" t="s">
        <v>16</v>
      </c>
      <c r="J4" t="s">
        <v>17</v>
      </c>
      <c r="K4" t="s">
        <v>18</v>
      </c>
    </row>
    <row r="5" spans="1:11">
      <c r="A5" s="1" t="s">
        <v>9</v>
      </c>
      <c r="B5" t="s">
        <v>3</v>
      </c>
      <c r="D5">
        <v>4</v>
      </c>
    </row>
    <row r="6" spans="1:11">
      <c r="A6" s="1" t="s">
        <v>10</v>
      </c>
    </row>
    <row r="7" spans="1:11">
      <c r="A7" s="1" t="s">
        <v>11</v>
      </c>
    </row>
    <row r="8" spans="1:11">
      <c r="A8" s="1" t="s">
        <v>12</v>
      </c>
    </row>
    <row r="9" spans="1:11">
      <c r="A9" s="1"/>
    </row>
    <row r="10" spans="1:11">
      <c r="A10" s="1"/>
    </row>
    <row r="11" spans="1:11">
      <c r="A11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B6E9-37EE-4449-B052-2C8F6F9F4D6F}">
  <sheetPr>
    <tabColor rgb="FF00BA64"/>
  </sheetPr>
  <dimension ref="A1:BL14"/>
  <sheetViews>
    <sheetView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3" sqref="B3:C3"/>
    </sheetView>
  </sheetViews>
  <sheetFormatPr baseColWidth="10" defaultColWidth="0" defaultRowHeight="15" zeroHeight="1"/>
  <cols>
    <col min="1" max="1" width="45.1640625" customWidth="1"/>
    <col min="2" max="3" width="50.6640625" customWidth="1"/>
    <col min="4" max="63" width="15.6640625" customWidth="1"/>
    <col min="64" max="16384" width="9.1640625" hidden="1"/>
  </cols>
  <sheetData>
    <row r="1" spans="1:64" s="7" customFormat="1" ht="91.5" customHeight="1" thickBot="1">
      <c r="B1" s="59" t="s">
        <v>43</v>
      </c>
      <c r="C1" s="59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</row>
    <row r="2" spans="1:64" s="54" customFormat="1" ht="25" customHeight="1" thickBot="1">
      <c r="A2" s="8"/>
      <c r="B2" s="78" t="s">
        <v>51</v>
      </c>
      <c r="C2" s="79"/>
      <c r="D2" s="60" t="s">
        <v>49</v>
      </c>
      <c r="E2" s="60"/>
      <c r="F2" s="60" t="s">
        <v>49</v>
      </c>
      <c r="G2" s="60"/>
      <c r="H2" s="60" t="s">
        <v>49</v>
      </c>
      <c r="I2" s="60"/>
      <c r="J2" s="60" t="s">
        <v>49</v>
      </c>
      <c r="K2" s="60"/>
      <c r="L2" s="60" t="s">
        <v>49</v>
      </c>
      <c r="M2" s="60"/>
      <c r="N2" s="60" t="s">
        <v>49</v>
      </c>
      <c r="O2" s="60"/>
      <c r="P2" s="60" t="s">
        <v>49</v>
      </c>
      <c r="Q2" s="60"/>
      <c r="R2" s="60" t="s">
        <v>49</v>
      </c>
      <c r="S2" s="60"/>
      <c r="T2" s="60" t="s">
        <v>49</v>
      </c>
      <c r="U2" s="60"/>
      <c r="V2" s="60" t="s">
        <v>49</v>
      </c>
      <c r="W2" s="60"/>
      <c r="X2" s="60" t="s">
        <v>49</v>
      </c>
      <c r="Y2" s="60"/>
      <c r="Z2" s="60" t="s">
        <v>49</v>
      </c>
      <c r="AA2" s="60"/>
      <c r="AB2" s="60" t="s">
        <v>49</v>
      </c>
      <c r="AC2" s="60"/>
      <c r="AD2" s="60" t="s">
        <v>49</v>
      </c>
      <c r="AE2" s="60"/>
      <c r="AF2" s="60" t="s">
        <v>49</v>
      </c>
      <c r="AG2" s="60"/>
      <c r="AH2" s="60" t="s">
        <v>49</v>
      </c>
      <c r="AI2" s="60"/>
      <c r="AJ2" s="60" t="s">
        <v>49</v>
      </c>
      <c r="AK2" s="60"/>
      <c r="AL2" s="60" t="s">
        <v>49</v>
      </c>
      <c r="AM2" s="60"/>
      <c r="AN2" s="60" t="s">
        <v>49</v>
      </c>
      <c r="AO2" s="60"/>
      <c r="AP2" s="60" t="s">
        <v>49</v>
      </c>
      <c r="AQ2" s="60"/>
      <c r="AR2" s="60" t="s">
        <v>49</v>
      </c>
      <c r="AS2" s="60"/>
      <c r="AT2" s="60" t="s">
        <v>49</v>
      </c>
      <c r="AU2" s="60"/>
      <c r="AV2" s="60" t="s">
        <v>49</v>
      </c>
      <c r="AW2" s="60"/>
      <c r="AX2" s="60" t="s">
        <v>49</v>
      </c>
      <c r="AY2" s="60"/>
      <c r="AZ2" s="60" t="s">
        <v>49</v>
      </c>
      <c r="BA2" s="60"/>
      <c r="BB2" s="60" t="s">
        <v>49</v>
      </c>
      <c r="BC2" s="60"/>
      <c r="BD2" s="60" t="s">
        <v>49</v>
      </c>
      <c r="BE2" s="60"/>
      <c r="BF2" s="60" t="s">
        <v>49</v>
      </c>
      <c r="BG2" s="60"/>
      <c r="BH2" s="60" t="s">
        <v>49</v>
      </c>
      <c r="BI2" s="60"/>
      <c r="BJ2" s="60" t="s">
        <v>49</v>
      </c>
      <c r="BK2" s="60"/>
      <c r="BL2" s="53"/>
    </row>
    <row r="3" spans="1:64" s="55" customFormat="1" ht="25" customHeight="1" thickBot="1">
      <c r="A3" s="9"/>
      <c r="B3" s="80" t="s">
        <v>50</v>
      </c>
      <c r="C3" s="8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</row>
    <row r="4" spans="1:64" s="2" customFormat="1" ht="25" customHeight="1" thickBot="1">
      <c r="A4" s="10"/>
      <c r="B4" s="82" t="s">
        <v>42</v>
      </c>
      <c r="C4" s="83"/>
      <c r="D4" s="60" t="s">
        <v>20</v>
      </c>
      <c r="E4" s="60"/>
      <c r="F4" s="60" t="s">
        <v>20</v>
      </c>
      <c r="G4" s="60"/>
      <c r="H4" s="60" t="s">
        <v>20</v>
      </c>
      <c r="I4" s="60"/>
      <c r="J4" s="60" t="s">
        <v>20</v>
      </c>
      <c r="K4" s="60"/>
      <c r="L4" s="60" t="s">
        <v>20</v>
      </c>
      <c r="M4" s="60"/>
      <c r="N4" s="60" t="s">
        <v>20</v>
      </c>
      <c r="O4" s="60"/>
      <c r="P4" s="60" t="s">
        <v>20</v>
      </c>
      <c r="Q4" s="60"/>
      <c r="R4" s="60" t="s">
        <v>20</v>
      </c>
      <c r="S4" s="60"/>
      <c r="T4" s="60" t="s">
        <v>20</v>
      </c>
      <c r="U4" s="60"/>
      <c r="V4" s="60" t="s">
        <v>20</v>
      </c>
      <c r="W4" s="60"/>
      <c r="X4" s="60" t="s">
        <v>20</v>
      </c>
      <c r="Y4" s="60"/>
      <c r="Z4" s="60" t="s">
        <v>20</v>
      </c>
      <c r="AA4" s="60"/>
      <c r="AB4" s="60" t="s">
        <v>20</v>
      </c>
      <c r="AC4" s="60"/>
      <c r="AD4" s="60" t="s">
        <v>20</v>
      </c>
      <c r="AE4" s="60"/>
      <c r="AF4" s="60" t="s">
        <v>20</v>
      </c>
      <c r="AG4" s="60"/>
      <c r="AH4" s="60" t="s">
        <v>20</v>
      </c>
      <c r="AI4" s="60"/>
      <c r="AJ4" s="60" t="s">
        <v>20</v>
      </c>
      <c r="AK4" s="60"/>
      <c r="AL4" s="60" t="s">
        <v>20</v>
      </c>
      <c r="AM4" s="60"/>
      <c r="AN4" s="60" t="s">
        <v>20</v>
      </c>
      <c r="AO4" s="60"/>
      <c r="AP4" s="60" t="s">
        <v>20</v>
      </c>
      <c r="AQ4" s="60"/>
      <c r="AR4" s="60" t="s">
        <v>20</v>
      </c>
      <c r="AS4" s="60"/>
      <c r="AT4" s="60" t="s">
        <v>20</v>
      </c>
      <c r="AU4" s="60"/>
      <c r="AV4" s="60" t="s">
        <v>20</v>
      </c>
      <c r="AW4" s="60"/>
      <c r="AX4" s="60" t="s">
        <v>20</v>
      </c>
      <c r="AY4" s="60"/>
      <c r="AZ4" s="60" t="s">
        <v>20</v>
      </c>
      <c r="BA4" s="60"/>
      <c r="BB4" s="60" t="s">
        <v>20</v>
      </c>
      <c r="BC4" s="60"/>
      <c r="BD4" s="60" t="s">
        <v>20</v>
      </c>
      <c r="BE4" s="60"/>
      <c r="BF4" s="60" t="s">
        <v>20</v>
      </c>
      <c r="BG4" s="60"/>
      <c r="BH4" s="60" t="s">
        <v>20</v>
      </c>
      <c r="BI4" s="60"/>
      <c r="BJ4" s="60" t="s">
        <v>20</v>
      </c>
      <c r="BK4" s="60"/>
    </row>
    <row r="5" spans="1:64" s="2" customFormat="1" ht="25" customHeight="1" thickBot="1">
      <c r="A5" s="84" t="s">
        <v>35</v>
      </c>
      <c r="B5" s="95" t="s">
        <v>41</v>
      </c>
      <c r="C5" s="96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</row>
    <row r="6" spans="1:64" s="56" customFormat="1" ht="25" customHeight="1" thickBot="1">
      <c r="A6" s="85"/>
      <c r="B6" s="97"/>
      <c r="C6" s="98"/>
      <c r="D6" s="60" t="s">
        <v>4</v>
      </c>
      <c r="E6" s="60"/>
      <c r="F6" s="60" t="s">
        <v>4</v>
      </c>
      <c r="G6" s="60"/>
      <c r="H6" s="60" t="s">
        <v>4</v>
      </c>
      <c r="I6" s="60"/>
      <c r="J6" s="60" t="s">
        <v>4</v>
      </c>
      <c r="K6" s="60"/>
      <c r="L6" s="60" t="s">
        <v>4</v>
      </c>
      <c r="M6" s="60"/>
      <c r="N6" s="60" t="s">
        <v>4</v>
      </c>
      <c r="O6" s="60"/>
      <c r="P6" s="60" t="s">
        <v>4</v>
      </c>
      <c r="Q6" s="60"/>
      <c r="R6" s="60" t="s">
        <v>4</v>
      </c>
      <c r="S6" s="60"/>
      <c r="T6" s="60" t="s">
        <v>4</v>
      </c>
      <c r="U6" s="60"/>
      <c r="V6" s="60" t="s">
        <v>4</v>
      </c>
      <c r="W6" s="60"/>
      <c r="X6" s="60" t="s">
        <v>4</v>
      </c>
      <c r="Y6" s="60"/>
      <c r="Z6" s="60" t="s">
        <v>4</v>
      </c>
      <c r="AA6" s="60"/>
      <c r="AB6" s="60" t="s">
        <v>4</v>
      </c>
      <c r="AC6" s="60"/>
      <c r="AD6" s="60" t="s">
        <v>4</v>
      </c>
      <c r="AE6" s="60"/>
      <c r="AF6" s="60" t="s">
        <v>4</v>
      </c>
      <c r="AG6" s="60"/>
      <c r="AH6" s="60" t="s">
        <v>4</v>
      </c>
      <c r="AI6" s="60"/>
      <c r="AJ6" s="60" t="s">
        <v>4</v>
      </c>
      <c r="AK6" s="60"/>
      <c r="AL6" s="60" t="s">
        <v>4</v>
      </c>
      <c r="AM6" s="60"/>
      <c r="AN6" s="60" t="s">
        <v>4</v>
      </c>
      <c r="AO6" s="60"/>
      <c r="AP6" s="60" t="s">
        <v>4</v>
      </c>
      <c r="AQ6" s="60"/>
      <c r="AR6" s="60" t="s">
        <v>4</v>
      </c>
      <c r="AS6" s="60"/>
      <c r="AT6" s="60" t="s">
        <v>4</v>
      </c>
      <c r="AU6" s="60"/>
      <c r="AV6" s="60" t="s">
        <v>4</v>
      </c>
      <c r="AW6" s="60"/>
      <c r="AX6" s="60" t="s">
        <v>4</v>
      </c>
      <c r="AY6" s="60"/>
      <c r="AZ6" s="60" t="s">
        <v>4</v>
      </c>
      <c r="BA6" s="60"/>
      <c r="BB6" s="60" t="s">
        <v>4</v>
      </c>
      <c r="BC6" s="60"/>
      <c r="BD6" s="60" t="s">
        <v>4</v>
      </c>
      <c r="BE6" s="60"/>
      <c r="BF6" s="60" t="s">
        <v>4</v>
      </c>
      <c r="BG6" s="60"/>
      <c r="BH6" s="60" t="s">
        <v>4</v>
      </c>
      <c r="BI6" s="60"/>
      <c r="BJ6" s="60" t="s">
        <v>4</v>
      </c>
      <c r="BK6" s="60"/>
    </row>
    <row r="7" spans="1:64" s="2" customFormat="1" ht="25" customHeight="1" thickBot="1">
      <c r="A7" s="86"/>
      <c r="B7" s="99"/>
      <c r="C7" s="100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</row>
    <row r="8" spans="1:64" s="5" customFormat="1" ht="75" customHeight="1" thickBot="1">
      <c r="A8" s="87" t="s">
        <v>26</v>
      </c>
      <c r="B8" s="93" t="s">
        <v>36</v>
      </c>
      <c r="C8" s="94"/>
      <c r="D8" s="67"/>
      <c r="E8" s="68"/>
      <c r="F8" s="69"/>
      <c r="G8" s="70"/>
      <c r="H8" s="67"/>
      <c r="I8" s="68"/>
      <c r="J8" s="69"/>
      <c r="K8" s="70"/>
      <c r="L8" s="67"/>
      <c r="M8" s="68"/>
      <c r="N8" s="69"/>
      <c r="O8" s="70"/>
      <c r="P8" s="67"/>
      <c r="Q8" s="68"/>
      <c r="R8" s="69"/>
      <c r="S8" s="70"/>
      <c r="T8" s="67"/>
      <c r="U8" s="68"/>
      <c r="V8" s="69"/>
      <c r="W8" s="70"/>
      <c r="X8" s="67"/>
      <c r="Y8" s="68"/>
      <c r="Z8" s="69"/>
      <c r="AA8" s="70"/>
      <c r="AB8" s="67"/>
      <c r="AC8" s="68"/>
      <c r="AD8" s="69"/>
      <c r="AE8" s="70"/>
      <c r="AF8" s="67"/>
      <c r="AG8" s="68"/>
      <c r="AH8" s="69"/>
      <c r="AI8" s="70"/>
      <c r="AJ8" s="67"/>
      <c r="AK8" s="68"/>
      <c r="AL8" s="69"/>
      <c r="AM8" s="70"/>
      <c r="AN8" s="67"/>
      <c r="AO8" s="68"/>
      <c r="AP8" s="69"/>
      <c r="AQ8" s="70"/>
      <c r="AR8" s="67"/>
      <c r="AS8" s="68"/>
      <c r="AT8" s="69"/>
      <c r="AU8" s="70"/>
      <c r="AV8" s="67"/>
      <c r="AW8" s="68"/>
      <c r="AX8" s="69"/>
      <c r="AY8" s="70"/>
      <c r="AZ8" s="67"/>
      <c r="BA8" s="68"/>
      <c r="BB8" s="69"/>
      <c r="BC8" s="70"/>
      <c r="BD8" s="67"/>
      <c r="BE8" s="68"/>
      <c r="BF8" s="69"/>
      <c r="BG8" s="70"/>
      <c r="BH8" s="67"/>
      <c r="BI8" s="68"/>
      <c r="BJ8" s="69"/>
      <c r="BK8" s="70"/>
    </row>
    <row r="9" spans="1:64" ht="75" customHeight="1" thickBot="1">
      <c r="A9" s="88"/>
      <c r="B9" s="101" t="s">
        <v>37</v>
      </c>
      <c r="C9" s="102"/>
      <c r="D9" s="65"/>
      <c r="E9" s="66"/>
      <c r="F9" s="63"/>
      <c r="G9" s="64"/>
      <c r="H9" s="65"/>
      <c r="I9" s="66"/>
      <c r="J9" s="63"/>
      <c r="K9" s="64"/>
      <c r="L9" s="65"/>
      <c r="M9" s="66"/>
      <c r="N9" s="63"/>
      <c r="O9" s="64"/>
      <c r="P9" s="65"/>
      <c r="Q9" s="66"/>
      <c r="R9" s="63"/>
      <c r="S9" s="64"/>
      <c r="T9" s="65"/>
      <c r="U9" s="66"/>
      <c r="V9" s="63"/>
      <c r="W9" s="64"/>
      <c r="X9" s="65"/>
      <c r="Y9" s="66"/>
      <c r="Z9" s="63"/>
      <c r="AA9" s="64"/>
      <c r="AB9" s="65"/>
      <c r="AC9" s="66"/>
      <c r="AD9" s="63"/>
      <c r="AE9" s="64"/>
      <c r="AF9" s="65"/>
      <c r="AG9" s="66"/>
      <c r="AH9" s="63"/>
      <c r="AI9" s="64"/>
      <c r="AJ9" s="65"/>
      <c r="AK9" s="66"/>
      <c r="AL9" s="63"/>
      <c r="AM9" s="64"/>
      <c r="AN9" s="65"/>
      <c r="AO9" s="66"/>
      <c r="AP9" s="63"/>
      <c r="AQ9" s="64"/>
      <c r="AR9" s="65"/>
      <c r="AS9" s="66"/>
      <c r="AT9" s="63"/>
      <c r="AU9" s="64"/>
      <c r="AV9" s="65"/>
      <c r="AW9" s="66"/>
      <c r="AX9" s="63"/>
      <c r="AY9" s="64"/>
      <c r="AZ9" s="65"/>
      <c r="BA9" s="66"/>
      <c r="BB9" s="63"/>
      <c r="BC9" s="64"/>
      <c r="BD9" s="65"/>
      <c r="BE9" s="66"/>
      <c r="BF9" s="63"/>
      <c r="BG9" s="64"/>
      <c r="BH9" s="65"/>
      <c r="BI9" s="66"/>
      <c r="BJ9" s="63"/>
      <c r="BK9" s="64"/>
    </row>
    <row r="10" spans="1:64" ht="75" customHeight="1" thickBot="1">
      <c r="A10" s="89" t="s">
        <v>27</v>
      </c>
      <c r="B10" s="103" t="s">
        <v>38</v>
      </c>
      <c r="C10" s="104"/>
      <c r="D10" s="65"/>
      <c r="E10" s="66"/>
      <c r="F10" s="63"/>
      <c r="G10" s="64"/>
      <c r="H10" s="65"/>
      <c r="I10" s="66"/>
      <c r="J10" s="63"/>
      <c r="K10" s="64"/>
      <c r="L10" s="65"/>
      <c r="M10" s="66"/>
      <c r="N10" s="63"/>
      <c r="O10" s="64"/>
      <c r="P10" s="65"/>
      <c r="Q10" s="66"/>
      <c r="R10" s="63"/>
      <c r="S10" s="64"/>
      <c r="T10" s="65"/>
      <c r="U10" s="66"/>
      <c r="V10" s="63"/>
      <c r="W10" s="64"/>
      <c r="X10" s="65"/>
      <c r="Y10" s="66"/>
      <c r="Z10" s="63"/>
      <c r="AA10" s="64"/>
      <c r="AB10" s="65"/>
      <c r="AC10" s="66"/>
      <c r="AD10" s="63"/>
      <c r="AE10" s="64"/>
      <c r="AF10" s="65"/>
      <c r="AG10" s="66"/>
      <c r="AH10" s="63"/>
      <c r="AI10" s="64"/>
      <c r="AJ10" s="65"/>
      <c r="AK10" s="66"/>
      <c r="AL10" s="63"/>
      <c r="AM10" s="64"/>
      <c r="AN10" s="65"/>
      <c r="AO10" s="66"/>
      <c r="AP10" s="63"/>
      <c r="AQ10" s="64"/>
      <c r="AR10" s="65"/>
      <c r="AS10" s="66"/>
      <c r="AT10" s="63"/>
      <c r="AU10" s="64"/>
      <c r="AV10" s="65"/>
      <c r="AW10" s="66"/>
      <c r="AX10" s="63"/>
      <c r="AY10" s="64"/>
      <c r="AZ10" s="65"/>
      <c r="BA10" s="66"/>
      <c r="BB10" s="63"/>
      <c r="BC10" s="64"/>
      <c r="BD10" s="65"/>
      <c r="BE10" s="66"/>
      <c r="BF10" s="63"/>
      <c r="BG10" s="64"/>
      <c r="BH10" s="65"/>
      <c r="BI10" s="66"/>
      <c r="BJ10" s="63"/>
      <c r="BK10" s="64"/>
    </row>
    <row r="11" spans="1:64" ht="75" customHeight="1" thickBot="1">
      <c r="A11" s="90"/>
      <c r="B11" s="103" t="s">
        <v>39</v>
      </c>
      <c r="C11" s="104"/>
      <c r="D11" s="65"/>
      <c r="E11" s="66"/>
      <c r="F11" s="63"/>
      <c r="G11" s="64"/>
      <c r="H11" s="65"/>
      <c r="I11" s="66"/>
      <c r="J11" s="63"/>
      <c r="K11" s="64"/>
      <c r="L11" s="65"/>
      <c r="M11" s="66"/>
      <c r="N11" s="63"/>
      <c r="O11" s="64"/>
      <c r="P11" s="65"/>
      <c r="Q11" s="66"/>
      <c r="R11" s="63"/>
      <c r="S11" s="64"/>
      <c r="T11" s="65"/>
      <c r="U11" s="66"/>
      <c r="V11" s="63"/>
      <c r="W11" s="64"/>
      <c r="X11" s="65"/>
      <c r="Y11" s="66"/>
      <c r="Z11" s="63"/>
      <c r="AA11" s="64"/>
      <c r="AB11" s="65"/>
      <c r="AC11" s="66"/>
      <c r="AD11" s="63"/>
      <c r="AE11" s="64"/>
      <c r="AF11" s="65"/>
      <c r="AG11" s="66"/>
      <c r="AH11" s="63"/>
      <c r="AI11" s="64"/>
      <c r="AJ11" s="65"/>
      <c r="AK11" s="66"/>
      <c r="AL11" s="63"/>
      <c r="AM11" s="64"/>
      <c r="AN11" s="65"/>
      <c r="AO11" s="66"/>
      <c r="AP11" s="63"/>
      <c r="AQ11" s="64"/>
      <c r="AR11" s="65"/>
      <c r="AS11" s="66"/>
      <c r="AT11" s="63"/>
      <c r="AU11" s="64"/>
      <c r="AV11" s="65"/>
      <c r="AW11" s="66"/>
      <c r="AX11" s="63"/>
      <c r="AY11" s="64"/>
      <c r="AZ11" s="65"/>
      <c r="BA11" s="66"/>
      <c r="BB11" s="63"/>
      <c r="BC11" s="64"/>
      <c r="BD11" s="65"/>
      <c r="BE11" s="66"/>
      <c r="BF11" s="63"/>
      <c r="BG11" s="64"/>
      <c r="BH11" s="65"/>
      <c r="BI11" s="66"/>
      <c r="BJ11" s="63"/>
      <c r="BK11" s="64"/>
    </row>
    <row r="12" spans="1:64" ht="75" customHeight="1" thickBot="1">
      <c r="A12" s="91" t="s">
        <v>28</v>
      </c>
      <c r="B12" s="105" t="s">
        <v>40</v>
      </c>
      <c r="C12" s="106"/>
      <c r="D12" s="65"/>
      <c r="E12" s="66"/>
      <c r="F12" s="63"/>
      <c r="G12" s="64"/>
      <c r="H12" s="65"/>
      <c r="I12" s="66"/>
      <c r="J12" s="63"/>
      <c r="K12" s="64"/>
      <c r="L12" s="65"/>
      <c r="M12" s="66"/>
      <c r="N12" s="63"/>
      <c r="O12" s="64"/>
      <c r="P12" s="65"/>
      <c r="Q12" s="66"/>
      <c r="R12" s="63"/>
      <c r="S12" s="64"/>
      <c r="T12" s="65"/>
      <c r="U12" s="66"/>
      <c r="V12" s="63"/>
      <c r="W12" s="64"/>
      <c r="X12" s="65"/>
      <c r="Y12" s="66"/>
      <c r="Z12" s="63"/>
      <c r="AA12" s="64"/>
      <c r="AB12" s="65"/>
      <c r="AC12" s="66"/>
      <c r="AD12" s="63"/>
      <c r="AE12" s="64"/>
      <c r="AF12" s="65"/>
      <c r="AG12" s="66"/>
      <c r="AH12" s="63"/>
      <c r="AI12" s="64"/>
      <c r="AJ12" s="65"/>
      <c r="AK12" s="66"/>
      <c r="AL12" s="63"/>
      <c r="AM12" s="64"/>
      <c r="AN12" s="65"/>
      <c r="AO12" s="66"/>
      <c r="AP12" s="63"/>
      <c r="AQ12" s="64"/>
      <c r="AR12" s="65"/>
      <c r="AS12" s="66"/>
      <c r="AT12" s="63"/>
      <c r="AU12" s="64"/>
      <c r="AV12" s="65"/>
      <c r="AW12" s="66"/>
      <c r="AX12" s="63"/>
      <c r="AY12" s="64"/>
      <c r="AZ12" s="65"/>
      <c r="BA12" s="66"/>
      <c r="BB12" s="63"/>
      <c r="BC12" s="64"/>
      <c r="BD12" s="65"/>
      <c r="BE12" s="66"/>
      <c r="BF12" s="63"/>
      <c r="BG12" s="64"/>
      <c r="BH12" s="65"/>
      <c r="BI12" s="66"/>
      <c r="BJ12" s="63"/>
      <c r="BK12" s="64"/>
    </row>
    <row r="13" spans="1:64" ht="75" customHeight="1" thickBot="1">
      <c r="A13" s="92"/>
      <c r="B13" s="107" t="s">
        <v>47</v>
      </c>
      <c r="C13" s="108"/>
      <c r="D13" s="65"/>
      <c r="E13" s="66"/>
      <c r="F13" s="63"/>
      <c r="G13" s="64"/>
      <c r="H13" s="65"/>
      <c r="I13" s="66"/>
      <c r="J13" s="63"/>
      <c r="K13" s="64"/>
      <c r="L13" s="65"/>
      <c r="M13" s="66"/>
      <c r="N13" s="63"/>
      <c r="O13" s="64"/>
      <c r="P13" s="65"/>
      <c r="Q13" s="66"/>
      <c r="R13" s="63"/>
      <c r="S13" s="64"/>
      <c r="T13" s="65"/>
      <c r="U13" s="66"/>
      <c r="V13" s="63"/>
      <c r="W13" s="64"/>
      <c r="X13" s="65"/>
      <c r="Y13" s="66"/>
      <c r="Z13" s="63"/>
      <c r="AA13" s="64"/>
      <c r="AB13" s="65"/>
      <c r="AC13" s="66"/>
      <c r="AD13" s="63"/>
      <c r="AE13" s="64"/>
      <c r="AF13" s="65"/>
      <c r="AG13" s="66"/>
      <c r="AH13" s="63"/>
      <c r="AI13" s="64"/>
      <c r="AJ13" s="65"/>
      <c r="AK13" s="66"/>
      <c r="AL13" s="63"/>
      <c r="AM13" s="64"/>
      <c r="AN13" s="65"/>
      <c r="AO13" s="66"/>
      <c r="AP13" s="63"/>
      <c r="AQ13" s="64"/>
      <c r="AR13" s="65"/>
      <c r="AS13" s="66"/>
      <c r="AT13" s="63"/>
      <c r="AU13" s="64"/>
      <c r="AV13" s="65"/>
      <c r="AW13" s="66"/>
      <c r="AX13" s="63"/>
      <c r="AY13" s="64"/>
      <c r="AZ13" s="65"/>
      <c r="BA13" s="66"/>
      <c r="BB13" s="63"/>
      <c r="BC13" s="64"/>
      <c r="BD13" s="65"/>
      <c r="BE13" s="66"/>
      <c r="BF13" s="63"/>
      <c r="BG13" s="64"/>
      <c r="BH13" s="65"/>
      <c r="BI13" s="66"/>
      <c r="BJ13" s="63"/>
      <c r="BK13" s="64"/>
    </row>
    <row r="14" spans="1:64" s="5" customFormat="1" ht="70" customHeight="1" thickBot="1">
      <c r="A14" s="75" t="s">
        <v>21</v>
      </c>
      <c r="B14" s="76"/>
      <c r="C14" s="77"/>
      <c r="D14" s="71"/>
      <c r="E14" s="71"/>
      <c r="F14" s="72"/>
      <c r="G14" s="73"/>
      <c r="H14" s="74"/>
      <c r="I14" s="71"/>
      <c r="J14" s="72"/>
      <c r="K14" s="73"/>
      <c r="L14" s="74"/>
      <c r="M14" s="71"/>
      <c r="N14" s="72"/>
      <c r="O14" s="73"/>
      <c r="P14" s="74"/>
      <c r="Q14" s="71"/>
      <c r="R14" s="72"/>
      <c r="S14" s="73"/>
      <c r="T14" s="74"/>
      <c r="U14" s="71"/>
      <c r="V14" s="72"/>
      <c r="W14" s="73"/>
      <c r="X14" s="74"/>
      <c r="Y14" s="71"/>
      <c r="Z14" s="72"/>
      <c r="AA14" s="73"/>
      <c r="AB14" s="74"/>
      <c r="AC14" s="71"/>
      <c r="AD14" s="72"/>
      <c r="AE14" s="73"/>
      <c r="AF14" s="74"/>
      <c r="AG14" s="71"/>
      <c r="AH14" s="72"/>
      <c r="AI14" s="73"/>
      <c r="AJ14" s="74"/>
      <c r="AK14" s="71"/>
      <c r="AL14" s="72"/>
      <c r="AM14" s="73"/>
      <c r="AN14" s="74"/>
      <c r="AO14" s="71"/>
      <c r="AP14" s="72"/>
      <c r="AQ14" s="73"/>
      <c r="AR14" s="74"/>
      <c r="AS14" s="71"/>
      <c r="AT14" s="72"/>
      <c r="AU14" s="73"/>
      <c r="AV14" s="74"/>
      <c r="AW14" s="71"/>
      <c r="AX14" s="72"/>
      <c r="AY14" s="73"/>
      <c r="AZ14" s="74"/>
      <c r="BA14" s="71"/>
      <c r="BB14" s="72"/>
      <c r="BC14" s="73"/>
      <c r="BD14" s="74"/>
      <c r="BE14" s="71"/>
      <c r="BF14" s="72"/>
      <c r="BG14" s="73"/>
      <c r="BH14" s="74"/>
      <c r="BI14" s="71"/>
      <c r="BJ14" s="72"/>
      <c r="BK14" s="73"/>
    </row>
  </sheetData>
  <mergeCells count="406">
    <mergeCell ref="A14:C14"/>
    <mergeCell ref="B2:C2"/>
    <mergeCell ref="B3:C3"/>
    <mergeCell ref="B4:C4"/>
    <mergeCell ref="A5:A7"/>
    <mergeCell ref="A8:A9"/>
    <mergeCell ref="A10:A11"/>
    <mergeCell ref="A12:A13"/>
    <mergeCell ref="B8:C8"/>
    <mergeCell ref="B5:C7"/>
    <mergeCell ref="B9:C9"/>
    <mergeCell ref="B10:C10"/>
    <mergeCell ref="B11:C11"/>
    <mergeCell ref="B12:C12"/>
    <mergeCell ref="B13:C13"/>
    <mergeCell ref="AB14:AC14"/>
    <mergeCell ref="AD14:AE14"/>
    <mergeCell ref="AF14:AG14"/>
    <mergeCell ref="AH14:AI14"/>
    <mergeCell ref="AJ14:AK14"/>
    <mergeCell ref="AL14:AM14"/>
    <mergeCell ref="P14:Q14"/>
    <mergeCell ref="R14:S14"/>
    <mergeCell ref="T14:U14"/>
    <mergeCell ref="V14:W14"/>
    <mergeCell ref="X14:Y14"/>
    <mergeCell ref="Z14:AA14"/>
    <mergeCell ref="AZ14:BA14"/>
    <mergeCell ref="BB14:BC14"/>
    <mergeCell ref="BD14:BE14"/>
    <mergeCell ref="BF14:BG14"/>
    <mergeCell ref="BH14:BI14"/>
    <mergeCell ref="BJ14:BK14"/>
    <mergeCell ref="AN14:AO14"/>
    <mergeCell ref="AP14:AQ14"/>
    <mergeCell ref="AR14:AS14"/>
    <mergeCell ref="AT14:AU14"/>
    <mergeCell ref="AV14:AW14"/>
    <mergeCell ref="AX14:AY14"/>
    <mergeCell ref="D14:E14"/>
    <mergeCell ref="F14:G14"/>
    <mergeCell ref="H14:I14"/>
    <mergeCell ref="J14:K14"/>
    <mergeCell ref="L14:M14"/>
    <mergeCell ref="N14:O14"/>
    <mergeCell ref="AZ8:BA8"/>
    <mergeCell ref="BB8:BC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BD8:BE8"/>
    <mergeCell ref="BF8:BG8"/>
    <mergeCell ref="BH8:BI8"/>
    <mergeCell ref="BJ8:BK8"/>
    <mergeCell ref="AN8:AO8"/>
    <mergeCell ref="AP8:AQ8"/>
    <mergeCell ref="AR8:AS8"/>
    <mergeCell ref="AT8:AU8"/>
    <mergeCell ref="AV8:AW8"/>
    <mergeCell ref="AX8:AY8"/>
    <mergeCell ref="L8:M8"/>
    <mergeCell ref="N8:O8"/>
    <mergeCell ref="AZ13:BA13"/>
    <mergeCell ref="BB13:BC13"/>
    <mergeCell ref="BD13:BE13"/>
    <mergeCell ref="BF13:BG13"/>
    <mergeCell ref="BH13:BI13"/>
    <mergeCell ref="BJ13:BK13"/>
    <mergeCell ref="AN13:AO13"/>
    <mergeCell ref="AP13:AQ13"/>
    <mergeCell ref="AR13:AS13"/>
    <mergeCell ref="AT13:AU13"/>
    <mergeCell ref="AV13:AW13"/>
    <mergeCell ref="AX13:AY13"/>
    <mergeCell ref="AB13:AC13"/>
    <mergeCell ref="AD13:AE13"/>
    <mergeCell ref="AF13:AG13"/>
    <mergeCell ref="AH13:AI13"/>
    <mergeCell ref="AJ13:AK13"/>
    <mergeCell ref="AL13:AM13"/>
    <mergeCell ref="P13:Q13"/>
    <mergeCell ref="R13:S13"/>
    <mergeCell ref="T13:U13"/>
    <mergeCell ref="V13:W13"/>
    <mergeCell ref="X13:Y13"/>
    <mergeCell ref="Z13:AA13"/>
    <mergeCell ref="D13:E13"/>
    <mergeCell ref="F13:G13"/>
    <mergeCell ref="H13:I13"/>
    <mergeCell ref="J13:K13"/>
    <mergeCell ref="L13:M13"/>
    <mergeCell ref="N13:O13"/>
    <mergeCell ref="AZ9:BA9"/>
    <mergeCell ref="D9:E9"/>
    <mergeCell ref="F9:G9"/>
    <mergeCell ref="H9:I9"/>
    <mergeCell ref="J9:K9"/>
    <mergeCell ref="L9:M9"/>
    <mergeCell ref="N9:O9"/>
    <mergeCell ref="AZ12:BA12"/>
    <mergeCell ref="AZ10:BA10"/>
    <mergeCell ref="D11:E11"/>
    <mergeCell ref="F11:G11"/>
    <mergeCell ref="H11:I11"/>
    <mergeCell ref="J11:K11"/>
    <mergeCell ref="L11:M11"/>
    <mergeCell ref="N11:O11"/>
    <mergeCell ref="AB9:AC9"/>
    <mergeCell ref="AD9:AE9"/>
    <mergeCell ref="AF9:AG9"/>
    <mergeCell ref="AH9:AI9"/>
    <mergeCell ref="AJ9:AK9"/>
    <mergeCell ref="AL9:AM9"/>
    <mergeCell ref="P9:Q9"/>
    <mergeCell ref="R9:S9"/>
    <mergeCell ref="T9:U9"/>
    <mergeCell ref="V9:W9"/>
    <mergeCell ref="X9:Y9"/>
    <mergeCell ref="Z9:AA9"/>
    <mergeCell ref="BF9:BG9"/>
    <mergeCell ref="BH9:BI9"/>
    <mergeCell ref="BJ9:BK9"/>
    <mergeCell ref="AN9:AO9"/>
    <mergeCell ref="AP9:AQ9"/>
    <mergeCell ref="AR9:AS9"/>
    <mergeCell ref="AT9:AU9"/>
    <mergeCell ref="AV9:AW9"/>
    <mergeCell ref="AX9:AY9"/>
    <mergeCell ref="BB9:BC9"/>
    <mergeCell ref="BD9:BE9"/>
    <mergeCell ref="AB10:AC10"/>
    <mergeCell ref="AD10:AE10"/>
    <mergeCell ref="AF10:AG10"/>
    <mergeCell ref="D12:E12"/>
    <mergeCell ref="F12:G12"/>
    <mergeCell ref="H12:I12"/>
    <mergeCell ref="BF12:BG12"/>
    <mergeCell ref="BF10:BG10"/>
    <mergeCell ref="P10:Q10"/>
    <mergeCell ref="R10:S10"/>
    <mergeCell ref="T10:U10"/>
    <mergeCell ref="V10:W10"/>
    <mergeCell ref="X10:Y10"/>
    <mergeCell ref="Z10:AA10"/>
    <mergeCell ref="D10:E10"/>
    <mergeCell ref="F10:G10"/>
    <mergeCell ref="H10:I10"/>
    <mergeCell ref="J10:K10"/>
    <mergeCell ref="L10:M10"/>
    <mergeCell ref="N10:O10"/>
    <mergeCell ref="AZ11:BA11"/>
    <mergeCell ref="BB11:BC11"/>
    <mergeCell ref="BB12:BC12"/>
    <mergeCell ref="BD12:BE12"/>
    <mergeCell ref="BH12:BI12"/>
    <mergeCell ref="BJ12:BK12"/>
    <mergeCell ref="AN12:AO12"/>
    <mergeCell ref="AP12:AQ12"/>
    <mergeCell ref="AR12:AS12"/>
    <mergeCell ref="AT12:AU12"/>
    <mergeCell ref="AV12:AW12"/>
    <mergeCell ref="AX12:AY12"/>
    <mergeCell ref="J12:K12"/>
    <mergeCell ref="L12:M12"/>
    <mergeCell ref="N12:O12"/>
    <mergeCell ref="AB12:AC12"/>
    <mergeCell ref="AD12:AE12"/>
    <mergeCell ref="AF12:AG12"/>
    <mergeCell ref="AH12:AI12"/>
    <mergeCell ref="AJ12:AK12"/>
    <mergeCell ref="AL12:AM12"/>
    <mergeCell ref="P12:Q12"/>
    <mergeCell ref="R12:S12"/>
    <mergeCell ref="T12:U12"/>
    <mergeCell ref="V12:W12"/>
    <mergeCell ref="X12:Y12"/>
    <mergeCell ref="Z12:AA12"/>
    <mergeCell ref="BH10:BI10"/>
    <mergeCell ref="BJ10:BK10"/>
    <mergeCell ref="AN10:AO10"/>
    <mergeCell ref="AP10:AQ10"/>
    <mergeCell ref="AR10:AS10"/>
    <mergeCell ref="AT10:AU10"/>
    <mergeCell ref="AV10:AW10"/>
    <mergeCell ref="AX10:AY10"/>
    <mergeCell ref="AH10:AI10"/>
    <mergeCell ref="AJ10:AK10"/>
    <mergeCell ref="AL10:AM10"/>
    <mergeCell ref="BB10:BC10"/>
    <mergeCell ref="BD10:BE10"/>
    <mergeCell ref="AB11:AC11"/>
    <mergeCell ref="AD11:AE11"/>
    <mergeCell ref="AF11:AG11"/>
    <mergeCell ref="AH11:AI11"/>
    <mergeCell ref="AJ11:AK11"/>
    <mergeCell ref="AL11:AM11"/>
    <mergeCell ref="P11:Q11"/>
    <mergeCell ref="R11:S11"/>
    <mergeCell ref="T11:U11"/>
    <mergeCell ref="V11:W11"/>
    <mergeCell ref="X11:Y11"/>
    <mergeCell ref="Z11:AA11"/>
    <mergeCell ref="BF11:BG11"/>
    <mergeCell ref="BH11:BI11"/>
    <mergeCell ref="BJ11:BK11"/>
    <mergeCell ref="AN11:AO11"/>
    <mergeCell ref="AP11:AQ11"/>
    <mergeCell ref="AR11:AS11"/>
    <mergeCell ref="AT11:AU11"/>
    <mergeCell ref="AV11:AW11"/>
    <mergeCell ref="AX11:AY11"/>
    <mergeCell ref="BD11:BE11"/>
    <mergeCell ref="BJ2:BK2"/>
    <mergeCell ref="BJ3:BK3"/>
    <mergeCell ref="BJ4:BK4"/>
    <mergeCell ref="BJ5:BK5"/>
    <mergeCell ref="BJ6:BK6"/>
    <mergeCell ref="BJ7:BK7"/>
    <mergeCell ref="BH2:BI2"/>
    <mergeCell ref="BH3:BI3"/>
    <mergeCell ref="BH4:BI4"/>
    <mergeCell ref="BH5:BI5"/>
    <mergeCell ref="BH6:BI6"/>
    <mergeCell ref="BH7:BI7"/>
    <mergeCell ref="BF2:BG2"/>
    <mergeCell ref="BF3:BG3"/>
    <mergeCell ref="BF4:BG4"/>
    <mergeCell ref="BF5:BG5"/>
    <mergeCell ref="BF6:BG6"/>
    <mergeCell ref="BF7:BG7"/>
    <mergeCell ref="BD2:BE2"/>
    <mergeCell ref="BD3:BE3"/>
    <mergeCell ref="BD4:BE4"/>
    <mergeCell ref="BD5:BE5"/>
    <mergeCell ref="BD6:BE6"/>
    <mergeCell ref="BD7:BE7"/>
    <mergeCell ref="BB2:BC2"/>
    <mergeCell ref="BB3:BC3"/>
    <mergeCell ref="BB4:BC4"/>
    <mergeCell ref="BB5:BC5"/>
    <mergeCell ref="BB6:BC6"/>
    <mergeCell ref="BB7:BC7"/>
    <mergeCell ref="AZ2:BA2"/>
    <mergeCell ref="AZ3:BA3"/>
    <mergeCell ref="AZ4:BA4"/>
    <mergeCell ref="AZ5:BA5"/>
    <mergeCell ref="AZ6:BA6"/>
    <mergeCell ref="AZ7:BA7"/>
    <mergeCell ref="AX2:AY2"/>
    <mergeCell ref="AX3:AY3"/>
    <mergeCell ref="AX4:AY4"/>
    <mergeCell ref="AX5:AY5"/>
    <mergeCell ref="AX6:AY6"/>
    <mergeCell ref="AX7:AY7"/>
    <mergeCell ref="AV2:AW2"/>
    <mergeCell ref="AV3:AW3"/>
    <mergeCell ref="AV4:AW4"/>
    <mergeCell ref="AV5:AW5"/>
    <mergeCell ref="AV6:AW6"/>
    <mergeCell ref="AV7:AW7"/>
    <mergeCell ref="AT2:AU2"/>
    <mergeCell ref="AT3:AU3"/>
    <mergeCell ref="AT4:AU4"/>
    <mergeCell ref="AT5:AU5"/>
    <mergeCell ref="AT6:AU6"/>
    <mergeCell ref="AT7:AU7"/>
    <mergeCell ref="AR2:AS2"/>
    <mergeCell ref="AR3:AS3"/>
    <mergeCell ref="AR4:AS4"/>
    <mergeCell ref="AR5:AS5"/>
    <mergeCell ref="AR6:AS6"/>
    <mergeCell ref="AR7:AS7"/>
    <mergeCell ref="AP2:AQ2"/>
    <mergeCell ref="AP3:AQ3"/>
    <mergeCell ref="AP4:AQ4"/>
    <mergeCell ref="AP5:AQ5"/>
    <mergeCell ref="AP6:AQ6"/>
    <mergeCell ref="AP7:AQ7"/>
    <mergeCell ref="AN2:AO2"/>
    <mergeCell ref="AN3:AO3"/>
    <mergeCell ref="AN4:AO4"/>
    <mergeCell ref="AN5:AO5"/>
    <mergeCell ref="AN6:AO6"/>
    <mergeCell ref="AN7:AO7"/>
    <mergeCell ref="AL2:AM2"/>
    <mergeCell ref="AL3:AM3"/>
    <mergeCell ref="AL4:AM4"/>
    <mergeCell ref="AL5:AM5"/>
    <mergeCell ref="AL6:AM6"/>
    <mergeCell ref="AL7:AM7"/>
    <mergeCell ref="AJ2:AK2"/>
    <mergeCell ref="AJ3:AK3"/>
    <mergeCell ref="AJ4:AK4"/>
    <mergeCell ref="AJ5:AK5"/>
    <mergeCell ref="AJ6:AK6"/>
    <mergeCell ref="AJ7:AK7"/>
    <mergeCell ref="AH2:AI2"/>
    <mergeCell ref="AH3:AI3"/>
    <mergeCell ref="AH4:AI4"/>
    <mergeCell ref="AH5:AI5"/>
    <mergeCell ref="AH6:AI6"/>
    <mergeCell ref="AH7:AI7"/>
    <mergeCell ref="AF2:AG2"/>
    <mergeCell ref="AF3:AG3"/>
    <mergeCell ref="AF4:AG4"/>
    <mergeCell ref="AF5:AG5"/>
    <mergeCell ref="AF6:AG6"/>
    <mergeCell ref="AF7:AG7"/>
    <mergeCell ref="AD2:AE2"/>
    <mergeCell ref="AD3:AE3"/>
    <mergeCell ref="AD4:AE4"/>
    <mergeCell ref="AD5:AE5"/>
    <mergeCell ref="AD6:AE6"/>
    <mergeCell ref="AD7:AE7"/>
    <mergeCell ref="AB2:AC2"/>
    <mergeCell ref="AB3:AC3"/>
    <mergeCell ref="AB4:AC4"/>
    <mergeCell ref="AB5:AC5"/>
    <mergeCell ref="AB6:AC6"/>
    <mergeCell ref="AB7:AC7"/>
    <mergeCell ref="Z2:AA2"/>
    <mergeCell ref="Z3:AA3"/>
    <mergeCell ref="Z4:AA4"/>
    <mergeCell ref="Z5:AA5"/>
    <mergeCell ref="Z6:AA6"/>
    <mergeCell ref="Z7:AA7"/>
    <mergeCell ref="X2:Y2"/>
    <mergeCell ref="X3:Y3"/>
    <mergeCell ref="X4:Y4"/>
    <mergeCell ref="X5:Y5"/>
    <mergeCell ref="X6:Y6"/>
    <mergeCell ref="X7:Y7"/>
    <mergeCell ref="V2:W2"/>
    <mergeCell ref="V3:W3"/>
    <mergeCell ref="V4:W4"/>
    <mergeCell ref="V5:W5"/>
    <mergeCell ref="V6:W6"/>
    <mergeCell ref="V7:W7"/>
    <mergeCell ref="T2:U2"/>
    <mergeCell ref="T3:U3"/>
    <mergeCell ref="T4:U4"/>
    <mergeCell ref="T5:U5"/>
    <mergeCell ref="T6:U6"/>
    <mergeCell ref="T7:U7"/>
    <mergeCell ref="R2:S2"/>
    <mergeCell ref="R3:S3"/>
    <mergeCell ref="R4:S4"/>
    <mergeCell ref="R5:S5"/>
    <mergeCell ref="R6:S6"/>
    <mergeCell ref="R7:S7"/>
    <mergeCell ref="P2:Q2"/>
    <mergeCell ref="P3:Q3"/>
    <mergeCell ref="P4:Q4"/>
    <mergeCell ref="P5:Q5"/>
    <mergeCell ref="P6:Q6"/>
    <mergeCell ref="P7:Q7"/>
    <mergeCell ref="F7:G7"/>
    <mergeCell ref="N2:O2"/>
    <mergeCell ref="N3:O3"/>
    <mergeCell ref="N4:O4"/>
    <mergeCell ref="N5:O5"/>
    <mergeCell ref="N6:O6"/>
    <mergeCell ref="N7:O7"/>
    <mergeCell ref="L5:M5"/>
    <mergeCell ref="L6:M6"/>
    <mergeCell ref="L7:M7"/>
    <mergeCell ref="L2:M2"/>
    <mergeCell ref="L3:M3"/>
    <mergeCell ref="L4:M4"/>
    <mergeCell ref="B1:C1"/>
    <mergeCell ref="J2:K2"/>
    <mergeCell ref="J3:K3"/>
    <mergeCell ref="J4:K4"/>
    <mergeCell ref="J5:K5"/>
    <mergeCell ref="J6:K6"/>
    <mergeCell ref="J7:K7"/>
    <mergeCell ref="D2:E2"/>
    <mergeCell ref="D3:E3"/>
    <mergeCell ref="D4:E4"/>
    <mergeCell ref="D5:E5"/>
    <mergeCell ref="D6:E6"/>
    <mergeCell ref="D7:E7"/>
    <mergeCell ref="H2:I2"/>
    <mergeCell ref="H3:I3"/>
    <mergeCell ref="H4:I4"/>
    <mergeCell ref="H5:I5"/>
    <mergeCell ref="H6:I6"/>
    <mergeCell ref="H7:I7"/>
    <mergeCell ref="F2:G2"/>
    <mergeCell ref="F3:G3"/>
    <mergeCell ref="F4:G4"/>
    <mergeCell ref="F5:G5"/>
    <mergeCell ref="F6:G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DDB44A-E1E5-4828-928B-81AD19339D87}">
          <x14:formula1>
            <xm:f>Karakterer!$A$2:$A$8</xm:f>
          </x14:formula1>
          <xm:sqref>D7:BK13</xm:sqref>
        </x14:dataValidation>
        <x14:dataValidation type="list" allowBlank="1" showInputMessage="1" showErrorMessage="1" xr:uid="{E97998A8-4A04-47C8-9180-E576A2DBF442}">
          <x14:formula1>
            <xm:f>Karakterer!$D$2:$D$5</xm:f>
          </x14:formula1>
          <xm:sqref>D5:BK5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CCAA-1192-4726-A7E2-43F13D1BD808}">
  <sheetPr>
    <tabColor rgb="FF00BA64"/>
  </sheetPr>
  <dimension ref="A1:I80"/>
  <sheetViews>
    <sheetView tabSelected="1" zoomScale="80" zoomScaleNormal="80" workbookViewId="0">
      <selection activeCell="A4" sqref="A4"/>
    </sheetView>
  </sheetViews>
  <sheetFormatPr baseColWidth="10" defaultColWidth="0" defaultRowHeight="15" zeroHeight="1"/>
  <cols>
    <col min="1" max="1" width="55.1640625" customWidth="1"/>
    <col min="2" max="9" width="20.6640625" customWidth="1"/>
    <col min="10" max="16384" width="9.1640625" hidden="1"/>
  </cols>
  <sheetData>
    <row r="1" spans="1:9" s="11" customFormat="1" ht="45" customHeight="1">
      <c r="A1" s="12" t="s">
        <v>44</v>
      </c>
    </row>
    <row r="2" spans="1:9" s="52" customFormat="1" ht="27" customHeight="1" thickBot="1">
      <c r="A2" s="109" t="str">
        <f>VURDERINGSSKEMA!B2 &amp; ", " &amp; VURDERINGSSKEMA!B3 &amp; ", " &amp; VURDERINGSSKEMA!B4</f>
        <v>FP10 Dansk, skriftlig prøve Maj 2024,  Del B Modtagerrettet Kommunikation , INDTAST SKOLE OG KLASSE HER</v>
      </c>
      <c r="B2" s="109"/>
      <c r="C2" s="109"/>
      <c r="D2" s="109"/>
      <c r="E2" s="109"/>
      <c r="F2" s="109"/>
      <c r="G2" s="109"/>
      <c r="H2" s="109"/>
      <c r="I2" s="109"/>
    </row>
    <row r="3" spans="1:9" ht="40" customHeight="1" thickBot="1">
      <c r="A3" s="42"/>
      <c r="B3" s="16">
        <v>12</v>
      </c>
      <c r="C3" s="16">
        <v>10</v>
      </c>
      <c r="D3" s="16">
        <v>7</v>
      </c>
      <c r="E3" s="16">
        <v>4</v>
      </c>
      <c r="F3" s="16" t="s">
        <v>6</v>
      </c>
      <c r="G3" s="16" t="s">
        <v>7</v>
      </c>
      <c r="H3" s="16">
        <v>-3</v>
      </c>
      <c r="I3" s="16" t="s">
        <v>23</v>
      </c>
    </row>
    <row r="4" spans="1:9" ht="40.25" customHeight="1" thickBot="1">
      <c r="A4" s="120" t="s">
        <v>52</v>
      </c>
      <c r="B4" s="17">
        <f>COUNTIFS(VURDERINGSSKEMA!$D$5:$BK$5,"=1",VURDERINGSSKEMA!$D$7:$BK$7,$B$3)</f>
        <v>0</v>
      </c>
      <c r="C4" s="17">
        <f>COUNTIFS(VURDERINGSSKEMA!$D$5:$BK$5,"=1",VURDERINGSSKEMA!$D$7:$BK$7,$C$3)</f>
        <v>0</v>
      </c>
      <c r="D4" s="17">
        <f>COUNTIFS(VURDERINGSSKEMA!$D$5:$BK$5,"=1",VURDERINGSSKEMA!$D$7:$BK$7,$D$3)</f>
        <v>0</v>
      </c>
      <c r="E4" s="17">
        <f>COUNTIFS(VURDERINGSSKEMA!$D$5:$BK$5,"=1",VURDERINGSSKEMA!$D$7:$BK$7,$E$3)</f>
        <v>0</v>
      </c>
      <c r="F4" s="17">
        <f>COUNTIFS(VURDERINGSSKEMA!$D$5:$BK$5,"=1",VURDERINGSSKEMA!$D$7:$BK$7,$F$3)</f>
        <v>0</v>
      </c>
      <c r="G4" s="17">
        <f>COUNTIFS(VURDERINGSSKEMA!$D$5:$BK$5,"=1",VURDERINGSSKEMA!$D$7:$BK$7,$G$3)</f>
        <v>0</v>
      </c>
      <c r="H4" s="17">
        <f>COUNTIFS(VURDERINGSSKEMA!$D$5:$BK$5,"=1",VURDERINGSSKEMA!$D$7:$BK$7,$H$3)</f>
        <v>0</v>
      </c>
      <c r="I4" s="16">
        <f>SUM(B4:H4)</f>
        <v>0</v>
      </c>
    </row>
    <row r="5" spans="1:9" ht="40.25" customHeight="1" thickBot="1">
      <c r="A5" s="51"/>
      <c r="B5" s="18">
        <f>COUNTIFS(VURDERINGSSKEMA!$D$5:$BK$5,"=2",VURDERINGSSKEMA!$D$7:$BK$7,$B$3)</f>
        <v>0</v>
      </c>
      <c r="C5" s="18">
        <f>COUNTIFS(VURDERINGSSKEMA!$D$5:$BK$5,"=2",VURDERINGSSKEMA!$D$7:$BK$7,$C$3)</f>
        <v>0</v>
      </c>
      <c r="D5" s="18">
        <f>COUNTIFS(VURDERINGSSKEMA!$D$5:$BK$5,"=2",VURDERINGSSKEMA!$D$7:$BK$7,$D$3)</f>
        <v>0</v>
      </c>
      <c r="E5" s="18">
        <f>COUNTIFS(VURDERINGSSKEMA!$D$5:$BK$5,"=2",VURDERINGSSKEMA!$D$7:$BK$7,$E$3)</f>
        <v>0</v>
      </c>
      <c r="F5" s="18">
        <f>COUNTIFS(VURDERINGSSKEMA!$D$5:$BK$5,"=2",VURDERINGSSKEMA!$D$7:$BK$7,$F$3)</f>
        <v>0</v>
      </c>
      <c r="G5" s="18">
        <f>COUNTIFS(VURDERINGSSKEMA!$D$5:$BK$5,"=2",VURDERINGSSKEMA!$D$7:$BK$7,$G$3)</f>
        <v>0</v>
      </c>
      <c r="H5" s="18">
        <f>COUNTIFS(VURDERINGSSKEMA!$D$5:$BK$5,"=2",VURDERINGSSKEMA!$D$7:$BK$7,$H$3)</f>
        <v>0</v>
      </c>
      <c r="I5" s="16">
        <f t="shared" ref="I5:I7" si="0">SUM(B5:H5)</f>
        <v>0</v>
      </c>
    </row>
    <row r="6" spans="1:9" ht="40.25" customHeight="1" thickBot="1">
      <c r="A6" s="51"/>
      <c r="B6" s="17">
        <f>COUNTIFS(VURDERINGSSKEMA!$D$5:$BK$5,"=3",VURDERINGSSKEMA!$D$7:$BK$7,$B$3)</f>
        <v>0</v>
      </c>
      <c r="C6" s="17">
        <f>COUNTIFS(VURDERINGSSKEMA!$D$5:$BK$5,"=3",VURDERINGSSKEMA!$D$7:$BK$7,$C$3)</f>
        <v>0</v>
      </c>
      <c r="D6" s="17">
        <f>COUNTIFS(VURDERINGSSKEMA!$D$5:$BK$5,"=3",VURDERINGSSKEMA!$D$7:$BK$7,$D$3)</f>
        <v>0</v>
      </c>
      <c r="E6" s="17">
        <f>COUNTIFS(VURDERINGSSKEMA!$D$5:$BK$5,"=3",VURDERINGSSKEMA!$D$7:$BK$7,$E$3)</f>
        <v>0</v>
      </c>
      <c r="F6" s="17">
        <f>COUNTIFS(VURDERINGSSKEMA!$D$5:$BK$5,"=3",VURDERINGSSKEMA!$D$7:$BK$7,$F$3)</f>
        <v>0</v>
      </c>
      <c r="G6" s="17">
        <f>COUNTIFS(VURDERINGSSKEMA!$D$5:$BK$5,"=3",VURDERINGSSKEMA!$D$7:$BK$7,$G$3)</f>
        <v>0</v>
      </c>
      <c r="H6" s="17">
        <f>COUNTIFS(VURDERINGSSKEMA!$D$5:$BK$5,"=3",VURDERINGSSKEMA!$D$7:$BK$7,$H$3)</f>
        <v>0</v>
      </c>
      <c r="I6" s="16">
        <f t="shared" si="0"/>
        <v>0</v>
      </c>
    </row>
    <row r="7" spans="1:9" ht="40.25" customHeight="1" thickBot="1">
      <c r="A7" s="51"/>
      <c r="B7" s="18">
        <f>COUNTIFS(VURDERINGSSKEMA!$D$5:$BK$5,"=4",VURDERINGSSKEMA!$D$7:$BK$7,$B$3)</f>
        <v>0</v>
      </c>
      <c r="C7" s="18">
        <f>COUNTIFS(VURDERINGSSKEMA!$D$5:$BK$5,"=4",VURDERINGSSKEMA!$D$7:$BK$7,$C$3)</f>
        <v>0</v>
      </c>
      <c r="D7" s="18">
        <f>COUNTIFS(VURDERINGSSKEMA!$D$5:$BK$5,"=4",VURDERINGSSKEMA!$D$7:$BK$7,$D$3)</f>
        <v>0</v>
      </c>
      <c r="E7" s="18">
        <f>COUNTIFS(VURDERINGSSKEMA!$D$5:$BK$5,"=4",VURDERINGSSKEMA!$D$7:$BK$7,$E$3)</f>
        <v>0</v>
      </c>
      <c r="F7" s="18">
        <f>COUNTIFS(VURDERINGSSKEMA!$D$5:$BK$5,"=4",VURDERINGSSKEMA!$D$7:$BK$7,$F$3)</f>
        <v>0</v>
      </c>
      <c r="G7" s="18">
        <f>COUNTIFS(VURDERINGSSKEMA!$D$5:$BK$5,"=4",VURDERINGSSKEMA!$D$7:$BK$7,$G$3)</f>
        <v>0</v>
      </c>
      <c r="H7" s="18">
        <f>COUNTIFS(VURDERINGSSKEMA!$D$5:$BK$5,"=4",VURDERINGSSKEMA!$D$7:$BK$7,$H$3)</f>
        <v>0</v>
      </c>
      <c r="I7" s="16">
        <f t="shared" si="0"/>
        <v>0</v>
      </c>
    </row>
    <row r="8" spans="1:9" ht="40" customHeight="1" thickBot="1">
      <c r="A8" s="19" t="s">
        <v>48</v>
      </c>
      <c r="B8" s="16">
        <f>SUM(B4:B7)</f>
        <v>0</v>
      </c>
      <c r="C8" s="16">
        <f t="shared" ref="C8:H8" si="1">SUM(C4:C7)</f>
        <v>0</v>
      </c>
      <c r="D8" s="16">
        <f t="shared" si="1"/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>SUM(I4:I7)</f>
        <v>0</v>
      </c>
    </row>
    <row r="17" customFormat="1" hidden="1"/>
    <row r="18" customFormat="1" hidden="1"/>
    <row r="19" customFormat="1" hidden="1"/>
    <row r="20" customFormat="1" hidden="1"/>
    <row r="21" customFormat="1" hidden="1"/>
    <row r="22" customFormat="1" hidden="1"/>
    <row r="23" customFormat="1" hidden="1"/>
    <row r="24" customFormat="1" hidden="1"/>
    <row r="25" customFormat="1" hidden="1"/>
    <row r="26" customFormat="1" hidden="1"/>
    <row r="27" customFormat="1" hidden="1"/>
    <row r="28" customFormat="1" hidden="1"/>
    <row r="29" customFormat="1" hidden="1"/>
    <row r="30" customFormat="1" hidden="1"/>
    <row r="31" customFormat="1" hidden="1"/>
    <row r="32" customFormat="1" hidden="1"/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  <row r="46" customFormat="1" hidden="1"/>
    <row r="47" customFormat="1" hidden="1"/>
    <row r="48" customFormat="1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</sheetData>
  <mergeCells count="1">
    <mergeCell ref="A2:I2"/>
  </mergeCells>
  <conditionalFormatting sqref="B4:H4">
    <cfRule type="expression" dxfId="9" priority="4">
      <formula>B4&gt;=LARGE($B$4:$H$4,1)</formula>
    </cfRule>
  </conditionalFormatting>
  <conditionalFormatting sqref="B5:H5">
    <cfRule type="expression" dxfId="8" priority="3">
      <formula>B5&gt;=LARGE($B$5:$H$5,1)</formula>
    </cfRule>
  </conditionalFormatting>
  <conditionalFormatting sqref="B6:H6">
    <cfRule type="expression" dxfId="7" priority="2">
      <formula>B6&gt;=LARGE($B$6:$H$6,1)</formula>
    </cfRule>
  </conditionalFormatting>
  <conditionalFormatting sqref="B7:H7">
    <cfRule type="expression" dxfId="6" priority="1">
      <formula>B7&gt;=LARGE($B$7:$H$7,1)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5359-92BC-4E03-B655-75268B60A155}">
  <sheetPr>
    <tabColor rgb="FF00BA64"/>
  </sheetPr>
  <dimension ref="A1:J13"/>
  <sheetViews>
    <sheetView zoomScale="80" zoomScaleNormal="80" workbookViewId="0">
      <selection activeCell="A2" sqref="A2:J2"/>
    </sheetView>
  </sheetViews>
  <sheetFormatPr baseColWidth="10" defaultColWidth="0" defaultRowHeight="15" zeroHeight="1"/>
  <cols>
    <col min="1" max="1" width="40.6640625" customWidth="1"/>
    <col min="2" max="2" width="44.33203125" bestFit="1" customWidth="1"/>
    <col min="3" max="9" width="20.6640625" style="4" customWidth="1"/>
    <col min="10" max="10" width="20.6640625" customWidth="1"/>
    <col min="11" max="16384" width="9.1640625" hidden="1"/>
  </cols>
  <sheetData>
    <row r="1" spans="1:10" ht="45" customHeight="1">
      <c r="A1" s="12" t="s">
        <v>46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7" customHeight="1" thickBot="1">
      <c r="A2" s="109" t="str">
        <f>VURDERINGSSKEMA!B2 &amp; ", " &amp; VURDERINGSSKEMA!B3 &amp; ", " &amp; VURDERINGSSKEMA!B4</f>
        <v>FP10 Dansk, skriftlig prøve Maj 2024,  Del B Modtagerrettet Kommunikation , INDTAST SKOLE OG KLASSE HER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s="3" customFormat="1" ht="40" customHeight="1" thickBot="1">
      <c r="A3" s="20"/>
      <c r="B3" s="57" t="s">
        <v>22</v>
      </c>
      <c r="C3" s="21">
        <v>12</v>
      </c>
      <c r="D3" s="21">
        <v>10</v>
      </c>
      <c r="E3" s="21">
        <v>7</v>
      </c>
      <c r="F3" s="21">
        <v>4</v>
      </c>
      <c r="G3" s="21" t="s">
        <v>6</v>
      </c>
      <c r="H3" s="21" t="s">
        <v>7</v>
      </c>
      <c r="I3" s="23">
        <v>-3</v>
      </c>
      <c r="J3" s="38" t="s">
        <v>25</v>
      </c>
    </row>
    <row r="4" spans="1:10" ht="30" customHeight="1">
      <c r="A4" s="110" t="s">
        <v>26</v>
      </c>
      <c r="B4" s="41" t="s">
        <v>29</v>
      </c>
      <c r="C4" s="26">
        <f>COUNTIF(VURDERINGSSKEMA!$D$8:$BK$8,C3)</f>
        <v>0</v>
      </c>
      <c r="D4" s="27">
        <f>COUNTIF(VURDERINGSSKEMA!$D$8:$BK$8,D3)</f>
        <v>0</v>
      </c>
      <c r="E4" s="27">
        <f>COUNTIF(VURDERINGSSKEMA!$D$8:$BK$8,E3)</f>
        <v>0</v>
      </c>
      <c r="F4" s="27">
        <f>COUNTIF(VURDERINGSSKEMA!$D$8:$BK$8,F3)</f>
        <v>0</v>
      </c>
      <c r="G4" s="27">
        <f>COUNTIF(VURDERINGSSKEMA!$D$8:$BK$8,G3)</f>
        <v>0</v>
      </c>
      <c r="H4" s="27">
        <f>COUNTIF(VURDERINGSSKEMA!$D$8:$BK$8,H3)</f>
        <v>0</v>
      </c>
      <c r="I4" s="32">
        <f>COUNTIF(VURDERINGSSKEMA!$D$8:$BK$8,I3)</f>
        <v>0</v>
      </c>
      <c r="J4" s="40">
        <f>SUM(C4:I4)</f>
        <v>0</v>
      </c>
    </row>
    <row r="5" spans="1:10" ht="30" customHeight="1" thickBot="1">
      <c r="A5" s="111"/>
      <c r="B5" s="44" t="s">
        <v>30</v>
      </c>
      <c r="C5" s="28">
        <f>COUNTIF(VURDERINGSSKEMA!$D$9:$BK$9,KLASSEPROFIL!C3)</f>
        <v>0</v>
      </c>
      <c r="D5" s="28">
        <f>COUNTIF(VURDERINGSSKEMA!$D$9:$BK$9,KLASSEPROFIL!D3)</f>
        <v>0</v>
      </c>
      <c r="E5" s="28">
        <f>COUNTIF(VURDERINGSSKEMA!$D$9:$BK$9,KLASSEPROFIL!E3)</f>
        <v>0</v>
      </c>
      <c r="F5" s="28">
        <f>COUNTIF(VURDERINGSSKEMA!$D$9:$BK$9,KLASSEPROFIL!F3)</f>
        <v>0</v>
      </c>
      <c r="G5" s="28">
        <f>COUNTIF(VURDERINGSSKEMA!$D$9:$BK$9,KLASSEPROFIL!G3)</f>
        <v>0</v>
      </c>
      <c r="H5" s="28">
        <f>COUNTIF(VURDERINGSSKEMA!$D$9:$BK$9,KLASSEPROFIL!H3)</f>
        <v>0</v>
      </c>
      <c r="I5" s="33">
        <f>COUNTIF(VURDERINGSSKEMA!$D$9:$BK$9,KLASSEPROFIL!I3)</f>
        <v>0</v>
      </c>
      <c r="J5" s="39">
        <f t="shared" ref="J5:J9" si="0">SUM(C5:I5)</f>
        <v>0</v>
      </c>
    </row>
    <row r="6" spans="1:10" ht="30" customHeight="1">
      <c r="A6" s="112" t="s">
        <v>27</v>
      </c>
      <c r="B6" s="47" t="s">
        <v>31</v>
      </c>
      <c r="C6" s="43">
        <f>COUNTIF(VURDERINGSSKEMA!$D$10:$BK$10,KLASSEPROFIL!C3)</f>
        <v>0</v>
      </c>
      <c r="D6" s="29">
        <f>COUNTIF(VURDERINGSSKEMA!$D$10:$BK$10,KLASSEPROFIL!D3)</f>
        <v>0</v>
      </c>
      <c r="E6" s="29">
        <f>COUNTIF(VURDERINGSSKEMA!$D$10:$BK$10,KLASSEPROFIL!E3)</f>
        <v>0</v>
      </c>
      <c r="F6" s="29">
        <f>COUNTIF(VURDERINGSSKEMA!$D$10:$BK$10,KLASSEPROFIL!F3)</f>
        <v>0</v>
      </c>
      <c r="G6" s="29">
        <f>COUNTIF(VURDERINGSSKEMA!$D$10:$BK$10,KLASSEPROFIL!G3)</f>
        <v>0</v>
      </c>
      <c r="H6" s="29">
        <f>COUNTIF(VURDERINGSSKEMA!$D$10:$BK$10,KLASSEPROFIL!H3)</f>
        <v>0</v>
      </c>
      <c r="I6" s="34">
        <f>COUNTIF(VURDERINGSSKEMA!$D$10:$BK$10,KLASSEPROFIL!I3)</f>
        <v>0</v>
      </c>
      <c r="J6" s="40">
        <f t="shared" si="0"/>
        <v>0</v>
      </c>
    </row>
    <row r="7" spans="1:10" ht="30" customHeight="1" thickBot="1">
      <c r="A7" s="113"/>
      <c r="B7" s="48" t="s">
        <v>32</v>
      </c>
      <c r="C7" s="45">
        <f>COUNTIF(VURDERINGSSKEMA!$D$11:$BK$11,KLASSEPROFIL!C3)</f>
        <v>0</v>
      </c>
      <c r="D7" s="30">
        <f>COUNTIF(VURDERINGSSKEMA!$D$11:$BK$11,KLASSEPROFIL!D3)</f>
        <v>0</v>
      </c>
      <c r="E7" s="30">
        <f>COUNTIF(VURDERINGSSKEMA!$D$11:$BK$11,KLASSEPROFIL!E3)</f>
        <v>0</v>
      </c>
      <c r="F7" s="30">
        <f>COUNTIF(VURDERINGSSKEMA!$D$11:$BK$11,KLASSEPROFIL!F3)</f>
        <v>0</v>
      </c>
      <c r="G7" s="30">
        <f>COUNTIF(VURDERINGSSKEMA!$D$11:$BK$11,KLASSEPROFIL!G3)</f>
        <v>0</v>
      </c>
      <c r="H7" s="30">
        <f>COUNTIF(VURDERINGSSKEMA!$D$11:$BK$11,KLASSEPROFIL!H3)</f>
        <v>0</v>
      </c>
      <c r="I7" s="35">
        <f>COUNTIF(VURDERINGSSKEMA!$D$11:$BK$11,KLASSEPROFIL!I3)</f>
        <v>0</v>
      </c>
      <c r="J7" s="39">
        <f t="shared" si="0"/>
        <v>0</v>
      </c>
    </row>
    <row r="8" spans="1:10" ht="30" customHeight="1">
      <c r="A8" s="114" t="s">
        <v>28</v>
      </c>
      <c r="B8" s="46" t="s">
        <v>33</v>
      </c>
      <c r="C8" s="31">
        <f>COUNTIF(VURDERINGSSKEMA!$D$12:$BK$12,KLASSEPROFIL!C3)</f>
        <v>0</v>
      </c>
      <c r="D8" s="31">
        <f>COUNTIF(VURDERINGSSKEMA!$D$12:$BK$12,KLASSEPROFIL!D3)</f>
        <v>0</v>
      </c>
      <c r="E8" s="31">
        <f>COUNTIF(VURDERINGSSKEMA!$D$12:$BK$12,KLASSEPROFIL!E3)</f>
        <v>0</v>
      </c>
      <c r="F8" s="31">
        <f>COUNTIF(VURDERINGSSKEMA!$D$12:$BK$12,KLASSEPROFIL!F3)</f>
        <v>0</v>
      </c>
      <c r="G8" s="31">
        <f>COUNTIF(VURDERINGSSKEMA!$D$12:$BK$12,KLASSEPROFIL!G3)</f>
        <v>0</v>
      </c>
      <c r="H8" s="31">
        <f>COUNTIF(VURDERINGSSKEMA!$D$12:$BK$12,KLASSEPROFIL!H3)</f>
        <v>0</v>
      </c>
      <c r="I8" s="36">
        <f>COUNTIF(VURDERINGSSKEMA!$D$12:$BK$12,KLASSEPROFIL!I3)</f>
        <v>0</v>
      </c>
      <c r="J8" s="40">
        <f t="shared" si="0"/>
        <v>0</v>
      </c>
    </row>
    <row r="9" spans="1:10" ht="30" customHeight="1" thickBot="1">
      <c r="A9" s="115"/>
      <c r="B9" s="25" t="s">
        <v>34</v>
      </c>
      <c r="C9" s="24">
        <f>COUNTIF(VURDERINGSSKEMA!$D$13:$BK$13,KLASSEPROFIL!C3)</f>
        <v>0</v>
      </c>
      <c r="D9" s="24">
        <f>COUNTIF(VURDERINGSSKEMA!$D$13:$BK$13,KLASSEPROFIL!D3)</f>
        <v>0</v>
      </c>
      <c r="E9" s="24">
        <f>COUNTIF(VURDERINGSSKEMA!$D$13:$BK$13,KLASSEPROFIL!E3)</f>
        <v>0</v>
      </c>
      <c r="F9" s="24">
        <f>COUNTIF(VURDERINGSSKEMA!$D$13:$BK$13,KLASSEPROFIL!F3)</f>
        <v>0</v>
      </c>
      <c r="G9" s="24">
        <f>COUNTIF(VURDERINGSSKEMA!$D$13:$BK$13,KLASSEPROFIL!G3)</f>
        <v>0</v>
      </c>
      <c r="H9" s="24">
        <f>COUNTIF(VURDERINGSSKEMA!$D$13:$BK$13,KLASSEPROFIL!H3)</f>
        <v>0</v>
      </c>
      <c r="I9" s="37">
        <f>COUNTIF(VURDERINGSSKEMA!$D$13:$BK$13,KLASSEPROFIL!I3)</f>
        <v>0</v>
      </c>
      <c r="J9" s="39">
        <f t="shared" si="0"/>
        <v>0</v>
      </c>
    </row>
    <row r="10" spans="1:10" ht="30" hidden="1" customHeight="1">
      <c r="A10" s="2"/>
      <c r="B10" s="2"/>
      <c r="C10" s="22"/>
      <c r="D10" s="22"/>
      <c r="E10" s="22"/>
      <c r="F10" s="22"/>
      <c r="G10" s="22"/>
      <c r="H10" s="22"/>
      <c r="I10" s="22"/>
      <c r="J10" s="22"/>
    </row>
    <row r="13" spans="1:10" ht="15" hidden="1" customHeight="1"/>
  </sheetData>
  <mergeCells count="4">
    <mergeCell ref="A2:J2"/>
    <mergeCell ref="A4:A5"/>
    <mergeCell ref="A6:A7"/>
    <mergeCell ref="A8:A9"/>
  </mergeCells>
  <conditionalFormatting sqref="C4:I4">
    <cfRule type="expression" dxfId="5" priority="1">
      <formula>C4&gt;=LARGE($C$4:$I$4,1)</formula>
    </cfRule>
  </conditionalFormatting>
  <conditionalFormatting sqref="C5:I5">
    <cfRule type="expression" dxfId="4" priority="11">
      <formula>C5&gt;=LARGE($C$5:$I$5,1)</formula>
    </cfRule>
  </conditionalFormatting>
  <conditionalFormatting sqref="C6:I6">
    <cfRule type="expression" dxfId="3" priority="10">
      <formula>C6&gt;=LARGE($C$6:$I$6,1)</formula>
    </cfRule>
  </conditionalFormatting>
  <conditionalFormatting sqref="C7:I7">
    <cfRule type="expression" dxfId="2" priority="9">
      <formula>C7&gt;=LARGE($C$7:$I$7,1)</formula>
    </cfRule>
  </conditionalFormatting>
  <conditionalFormatting sqref="C8:I8">
    <cfRule type="expression" dxfId="1" priority="8">
      <formula>C8&gt;=LARGE($C$8:$I$8,1)</formula>
    </cfRule>
  </conditionalFormatting>
  <conditionalFormatting sqref="C9:I9">
    <cfRule type="expression" dxfId="0" priority="7">
      <formula>C9&gt;=LARGE($C$9:$I$9,1)</formula>
    </cfRule>
  </conditionalFormatting>
  <pageMargins left="0.7" right="0.7" top="0.75" bottom="0.75" header="0.3" footer="0.3"/>
  <pageSetup paperSize="9" orientation="portrait" r:id="rId1"/>
  <ignoredErrors>
    <ignoredError sqref="G3:H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9DE6-01D2-4387-B2FE-9EE6C3298833}">
  <sheetPr>
    <tabColor rgb="FF00BA64"/>
    <pageSetUpPr fitToPage="1"/>
  </sheetPr>
  <dimension ref="A1:I33"/>
  <sheetViews>
    <sheetView zoomScale="80" zoomScaleNormal="80" workbookViewId="0">
      <selection activeCell="B18" sqref="B18"/>
    </sheetView>
  </sheetViews>
  <sheetFormatPr baseColWidth="10" defaultColWidth="0" defaultRowHeight="15" zeroHeight="1"/>
  <cols>
    <col min="1" max="1" width="46.5" customWidth="1"/>
    <col min="2" max="2" width="43" customWidth="1"/>
    <col min="10" max="16383" width="9.1640625" hidden="1"/>
    <col min="16384" max="16384" width="9.1640625" hidden="1" customWidth="1"/>
  </cols>
  <sheetData>
    <row r="1" spans="1:3" s="11" customFormat="1" ht="45" customHeight="1">
      <c r="A1" s="12" t="s">
        <v>45</v>
      </c>
    </row>
    <row r="2" spans="1:3" ht="27" customHeight="1" thickBot="1">
      <c r="A2" s="116" t="str">
        <f>VURDERINGSSKEMA!B2 &amp; ", " &amp; VURDERINGSSKEMA!B3 &amp; ", " &amp; VURDERINGSSKEMA!B4</f>
        <v>FP10 Dansk, skriftlig prøve Maj 2024,  Del B Modtagerrettet Kommunikation , INDTAST SKOLE OG KLASSE HER</v>
      </c>
      <c r="B2" s="117"/>
    </row>
    <row r="3" spans="1:3" ht="32.25" customHeight="1" thickBot="1">
      <c r="A3" s="58" t="s">
        <v>24</v>
      </c>
      <c r="B3" s="118" t="s">
        <v>4</v>
      </c>
      <c r="C3" s="119"/>
    </row>
    <row r="4" spans="1:3" ht="25" customHeight="1">
      <c r="A4" s="49" t="str">
        <f>IF(VURDERINGSSKEMA!D3="","",VURDERINGSSKEMA!D3)</f>
        <v/>
      </c>
      <c r="B4" s="50" t="str">
        <f>IF(A4="","",(HLOOKUP(A4,VURDERINGSSKEMA!$D$3:$BK$7,5,FALSE)))</f>
        <v/>
      </c>
    </row>
    <row r="5" spans="1:3" ht="25" customHeight="1">
      <c r="A5" s="14" t="str">
        <f>IF(VURDERINGSSKEMA!F3="","",VURDERINGSSKEMA!F3)</f>
        <v/>
      </c>
      <c r="B5" s="15" t="str">
        <f>IF(A5="","",(HLOOKUP(A5,VURDERINGSSKEMA!$D$3:$BK$7,5,FALSE)))</f>
        <v/>
      </c>
    </row>
    <row r="6" spans="1:3" ht="25" customHeight="1">
      <c r="A6" s="14" t="str">
        <f>IF(VURDERINGSSKEMA!H3="","",VURDERINGSSKEMA!H3)</f>
        <v/>
      </c>
      <c r="B6" s="15" t="str">
        <f>IF(A6="","",(HLOOKUP(A6,VURDERINGSSKEMA!$D$3:$BK$7,5,FALSE)))</f>
        <v/>
      </c>
    </row>
    <row r="7" spans="1:3" ht="25" customHeight="1">
      <c r="A7" s="14" t="str">
        <f>IF(VURDERINGSSKEMA!J3="","",VURDERINGSSKEMA!J3)</f>
        <v/>
      </c>
      <c r="B7" s="15" t="str">
        <f>IF(A7="","",(HLOOKUP(A7,VURDERINGSSKEMA!$D$3:$BK$7,5,FALSE)))</f>
        <v/>
      </c>
    </row>
    <row r="8" spans="1:3" ht="25" customHeight="1">
      <c r="A8" s="14" t="str">
        <f>IF(VURDERINGSSKEMA!L$3="","",VURDERINGSSKEMA!L$3)</f>
        <v/>
      </c>
      <c r="B8" s="15" t="str">
        <f>IF(A8="","",(HLOOKUP(A8,VURDERINGSSKEMA!$D$3:$BK$7,5,FALSE)))</f>
        <v/>
      </c>
    </row>
    <row r="9" spans="1:3" ht="25" customHeight="1">
      <c r="A9" s="14" t="str">
        <f>IF(VURDERINGSSKEMA!N$3="","",VURDERINGSSKEMA!N$3)</f>
        <v/>
      </c>
      <c r="B9" s="15" t="str">
        <f>IF(A9="","",(HLOOKUP(A9,VURDERINGSSKEMA!$D$3:$BK$7,5,FALSE)))</f>
        <v/>
      </c>
    </row>
    <row r="10" spans="1:3" ht="25" customHeight="1">
      <c r="A10" s="14" t="str">
        <f>IF(VURDERINGSSKEMA!P$3="","",VURDERINGSSKEMA!P$3)</f>
        <v/>
      </c>
      <c r="B10" s="15" t="str">
        <f>IF(A10="","",(HLOOKUP(A10,VURDERINGSSKEMA!$D$3:$BK$7,5,FALSE)))</f>
        <v/>
      </c>
    </row>
    <row r="11" spans="1:3" ht="25" customHeight="1">
      <c r="A11" s="14" t="str">
        <f>IF(VURDERINGSSKEMA!R$3="","",VURDERINGSSKEMA!R$3)</f>
        <v/>
      </c>
      <c r="B11" s="15" t="str">
        <f>IF(A11="","",(HLOOKUP(A11,VURDERINGSSKEMA!$D$3:$BK$7,5,FALSE)))</f>
        <v/>
      </c>
    </row>
    <row r="12" spans="1:3" ht="25" customHeight="1">
      <c r="A12" s="14" t="str">
        <f>IF(VURDERINGSSKEMA!T$3="","",VURDERINGSSKEMA!T$3)</f>
        <v/>
      </c>
      <c r="B12" s="15" t="str">
        <f>IF(A12="","",(HLOOKUP(A12,VURDERINGSSKEMA!$D$3:$BK$7,5,FALSE)))</f>
        <v/>
      </c>
    </row>
    <row r="13" spans="1:3" ht="25" customHeight="1">
      <c r="A13" s="14" t="str">
        <f>IF(VURDERINGSSKEMA!V$3="","",VURDERINGSSKEMA!V$3)</f>
        <v/>
      </c>
      <c r="B13" s="15" t="str">
        <f>IF(A13="","",(HLOOKUP(A13,VURDERINGSSKEMA!$D$3:$BK$7,5,FALSE)))</f>
        <v/>
      </c>
    </row>
    <row r="14" spans="1:3" ht="25" customHeight="1">
      <c r="A14" s="14" t="str">
        <f>IF(VURDERINGSSKEMA!X$3="","",VURDERINGSSKEMA!X$3)</f>
        <v/>
      </c>
      <c r="B14" s="15" t="str">
        <f>IF(A14="","",(HLOOKUP(A14,VURDERINGSSKEMA!$D$3:$BK$7,5,FALSE)))</f>
        <v/>
      </c>
    </row>
    <row r="15" spans="1:3" ht="25" customHeight="1">
      <c r="A15" s="14" t="str">
        <f>IF(VURDERINGSSKEMA!Z$3="","",VURDERINGSSKEMA!Z$3)</f>
        <v/>
      </c>
      <c r="B15" s="15" t="str">
        <f>IF(A15="","",(HLOOKUP(A15,VURDERINGSSKEMA!$D$3:$BK$7,5,FALSE)))</f>
        <v/>
      </c>
    </row>
    <row r="16" spans="1:3" ht="25" customHeight="1">
      <c r="A16" s="14" t="str">
        <f>IF(VURDERINGSSKEMA!AB$3="","",VURDERINGSSKEMA!AB$3)</f>
        <v/>
      </c>
      <c r="B16" s="15" t="str">
        <f>IF(A16="","",(HLOOKUP(A16,VURDERINGSSKEMA!$D$3:$BK$7,5,FALSE)))</f>
        <v/>
      </c>
    </row>
    <row r="17" spans="1:2" ht="25" customHeight="1">
      <c r="A17" s="14" t="str">
        <f>IF(VURDERINGSSKEMA!AD$3="","",VURDERINGSSKEMA!AD$3)</f>
        <v/>
      </c>
      <c r="B17" s="15" t="str">
        <f>IF(A17="","",(HLOOKUP(A17,VURDERINGSSKEMA!$D$3:$BK$7,5,FALSE)))</f>
        <v/>
      </c>
    </row>
    <row r="18" spans="1:2" ht="25" customHeight="1">
      <c r="A18" s="14" t="str">
        <f>IF(VURDERINGSSKEMA!AF$3="","",VURDERINGSSKEMA!AF$3)</f>
        <v/>
      </c>
      <c r="B18" s="15" t="str">
        <f>IF(A18="","",(HLOOKUP(A18,VURDERINGSSKEMA!$D$3:$BK$7,5,FALSE)))</f>
        <v/>
      </c>
    </row>
    <row r="19" spans="1:2" ht="25" customHeight="1">
      <c r="A19" s="14" t="str">
        <f>IF(VURDERINGSSKEMA!AH$3="","",VURDERINGSSKEMA!AH$3)</f>
        <v/>
      </c>
      <c r="B19" s="15" t="str">
        <f>IF(A19="","",(HLOOKUP(A19,VURDERINGSSKEMA!$D$3:$BK$7,5,FALSE)))</f>
        <v/>
      </c>
    </row>
    <row r="20" spans="1:2" ht="25" customHeight="1">
      <c r="A20" s="14" t="str">
        <f>IF(VURDERINGSSKEMA!AJ$3="","",VURDERINGSSKEMA!AJ$3)</f>
        <v/>
      </c>
      <c r="B20" s="15" t="str">
        <f>IF(A20="","",(HLOOKUP(A20,VURDERINGSSKEMA!$D$3:$BK$7,5,FALSE)))</f>
        <v/>
      </c>
    </row>
    <row r="21" spans="1:2" ht="25" customHeight="1">
      <c r="A21" s="14" t="str">
        <f>IF(VURDERINGSSKEMA!AL$3="","",VURDERINGSSKEMA!AL$3)</f>
        <v/>
      </c>
      <c r="B21" s="15" t="str">
        <f>IF(A21="","",(HLOOKUP(A21,VURDERINGSSKEMA!$D$3:$BK$7,5,FALSE)))</f>
        <v/>
      </c>
    </row>
    <row r="22" spans="1:2" ht="25" customHeight="1">
      <c r="A22" s="14" t="str">
        <f>IF(VURDERINGSSKEMA!AN$3="","",VURDERINGSSKEMA!AN$3)</f>
        <v/>
      </c>
      <c r="B22" s="15" t="str">
        <f>IF(A22="","",(HLOOKUP(A22,VURDERINGSSKEMA!$D$3:$BK$7,5,FALSE)))</f>
        <v/>
      </c>
    </row>
    <row r="23" spans="1:2" ht="25" customHeight="1">
      <c r="A23" s="14" t="str">
        <f>IF(VURDERINGSSKEMA!AP$3="","",VURDERINGSSKEMA!AP$3)</f>
        <v/>
      </c>
      <c r="B23" s="15" t="str">
        <f>IF(A23="","",(HLOOKUP(A23,VURDERINGSSKEMA!$D$3:$BK$7,5,FALSE)))</f>
        <v/>
      </c>
    </row>
    <row r="24" spans="1:2" ht="25" customHeight="1">
      <c r="A24" s="14" t="str">
        <f>IF(VURDERINGSSKEMA!AR$3="","",VURDERINGSSKEMA!AR$3)</f>
        <v/>
      </c>
      <c r="B24" s="15" t="str">
        <f>IF(A24="","",(HLOOKUP(A24,VURDERINGSSKEMA!$D$3:$BK$7,5,FALSE)))</f>
        <v/>
      </c>
    </row>
    <row r="25" spans="1:2" ht="25" customHeight="1">
      <c r="A25" s="14" t="str">
        <f>IF(VURDERINGSSKEMA!AT$3="","",VURDERINGSSKEMA!AT$3)</f>
        <v/>
      </c>
      <c r="B25" s="15" t="str">
        <f>IF(A25="","",(HLOOKUP(A25,VURDERINGSSKEMA!$D$3:$BK$7,5,FALSE)))</f>
        <v/>
      </c>
    </row>
    <row r="26" spans="1:2" ht="25" customHeight="1">
      <c r="A26" s="14" t="str">
        <f>IF(VURDERINGSSKEMA!AV$3="","",VURDERINGSSKEMA!AV$3)</f>
        <v/>
      </c>
      <c r="B26" s="15" t="str">
        <f>IF(A26="","",(HLOOKUP(A26,VURDERINGSSKEMA!$D$3:$BK$7,5,FALSE)))</f>
        <v/>
      </c>
    </row>
    <row r="27" spans="1:2" ht="25" customHeight="1">
      <c r="A27" s="14" t="str">
        <f>IF(VURDERINGSSKEMA!AX$3="","",VURDERINGSSKEMA!AX$3)</f>
        <v/>
      </c>
      <c r="B27" s="15" t="str">
        <f>IF(A27="","",(HLOOKUP(A27,VURDERINGSSKEMA!$D$3:$BK$7,5,FALSE)))</f>
        <v/>
      </c>
    </row>
    <row r="28" spans="1:2" ht="25" customHeight="1">
      <c r="A28" s="14" t="str">
        <f>IF(VURDERINGSSKEMA!AZ$3="","",VURDERINGSSKEMA!AZ$3)</f>
        <v/>
      </c>
      <c r="B28" s="15" t="str">
        <f>IF(A28="","",(HLOOKUP(A28,VURDERINGSSKEMA!$D$3:$BK$7,5,FALSE)))</f>
        <v/>
      </c>
    </row>
    <row r="29" spans="1:2" ht="25" customHeight="1">
      <c r="A29" s="14" t="str">
        <f>IF(VURDERINGSSKEMA!BB$3="","",VURDERINGSSKEMA!BB$3)</f>
        <v/>
      </c>
      <c r="B29" s="15" t="str">
        <f>IF(A29="","",(HLOOKUP(A29,VURDERINGSSKEMA!$D$3:$BK$7,5,FALSE)))</f>
        <v/>
      </c>
    </row>
    <row r="30" spans="1:2" ht="25" customHeight="1">
      <c r="A30" s="14" t="str">
        <f>IF(VURDERINGSSKEMA!BD$3="","",VURDERINGSSKEMA!BD$3)</f>
        <v/>
      </c>
      <c r="B30" s="15" t="str">
        <f>IF(A30="","",(HLOOKUP(A30,VURDERINGSSKEMA!$D$3:$BK$7,5,FALSE)))</f>
        <v/>
      </c>
    </row>
    <row r="31" spans="1:2" ht="25" customHeight="1">
      <c r="A31" s="14" t="str">
        <f>IF(VURDERINGSSKEMA!BF$3="","",VURDERINGSSKEMA!BF$3)</f>
        <v/>
      </c>
      <c r="B31" s="15" t="str">
        <f>IF(A31="","",(HLOOKUP(A31,VURDERINGSSKEMA!$D$3:$BK$7,5,FALSE)))</f>
        <v/>
      </c>
    </row>
    <row r="32" spans="1:2" ht="25" customHeight="1">
      <c r="A32" s="14" t="str">
        <f>IF(VURDERINGSSKEMA!BH$3="","",VURDERINGSSKEMA!BH$3)</f>
        <v/>
      </c>
      <c r="B32" s="15" t="str">
        <f>IF(A32="","",(HLOOKUP(A32,VURDERINGSSKEMA!$D$3:$BK$7,5,FALSE)))</f>
        <v/>
      </c>
    </row>
    <row r="33" spans="1:2" ht="25" customHeight="1">
      <c r="A33" s="14" t="str">
        <f>IF(VURDERINGSSKEMA!BJ$3="","",VURDERINGSSKEMA!BJ$3)</f>
        <v/>
      </c>
      <c r="B33" s="15" t="str">
        <f>IF(A33="","",(HLOOKUP(A33,VURDERINGSSKEMA!$D$3:$BK$7,5,FALSE)))</f>
        <v/>
      </c>
    </row>
  </sheetData>
  <mergeCells count="2">
    <mergeCell ref="A2:B2"/>
    <mergeCell ref="B3:C3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D9B271215209489BE17825B8389B31" ma:contentTypeVersion="13" ma:contentTypeDescription="Opret et nyt dokument." ma:contentTypeScope="" ma:versionID="e83cf99a438d86012345543fa27d0347">
  <xsd:schema xmlns:xsd="http://www.w3.org/2001/XMLSchema" xmlns:xs="http://www.w3.org/2001/XMLSchema" xmlns:p="http://schemas.microsoft.com/office/2006/metadata/properties" xmlns:ns2="fb50815c-1485-468c-a97e-03bedf7b7df9" xmlns:ns3="2285840f-fdc9-423b-bb09-aa2124b0fe30" targetNamespace="http://schemas.microsoft.com/office/2006/metadata/properties" ma:root="true" ma:fieldsID="ba3890cdff6ae5187ff0dc96a7460ef2" ns2:_="" ns3:_="">
    <xsd:import namespace="fb50815c-1485-468c-a97e-03bedf7b7df9"/>
    <xsd:import namespace="2285840f-fdc9-423b-bb09-aa2124b0f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0815c-1485-468c-a97e-03bedf7b7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5840f-fdc9-423b-bb09-aa2124b0fe3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95516F-3380-46AA-8A5E-FB695BAD0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0815c-1485-468c-a97e-03bedf7b7df9"/>
    <ds:schemaRef ds:uri="2285840f-fdc9-423b-bb09-aa2124b0f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E6D393-113F-48B2-9373-7AD252AB3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622541-31E1-44D2-9A51-E8FD29ED95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Karakterer</vt:lpstr>
      <vt:lpstr>VURDERINGSSKEMA</vt:lpstr>
      <vt:lpstr>KARAKTERFORDELING</vt:lpstr>
      <vt:lpstr>KLASSEPROFIL</vt:lpstr>
      <vt:lpstr>KARAKTERLISTE</vt:lpstr>
    </vt:vector>
  </TitlesOfParts>
  <Company>Københavns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Wittrup Rasmussen</dc:creator>
  <cp:lastModifiedBy>Charlotte Rytter</cp:lastModifiedBy>
  <cp:lastPrinted>2021-03-05T08:03:22Z</cp:lastPrinted>
  <dcterms:created xsi:type="dcterms:W3CDTF">2021-01-12T09:41:38Z</dcterms:created>
  <dcterms:modified xsi:type="dcterms:W3CDTF">2026-01-03T13:57:18Z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0x010100A2D9B271215209489BE17825B8389B31</vt:lpwstr>
  </property>
  <property fmtid="{D5CDD505-2E9C-101B-9397-08002B2CF9AE}" pid="3" name="CloudStatistics_StoryID">
    <vt:lpwstr>59a82f74-a799-44d8-9877-53fc7a09e425</vt:lpwstr>
  </property>
</Properties>
</file>